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ŽTŠ Računovodstvo\Downloads\"/>
    </mc:Choice>
  </mc:AlternateContent>
  <xr:revisionPtr revIDLastSave="0" documentId="13_ncr:1_{2BF0956A-B8CB-47C7-B31D-6AC6A5686323}" xr6:coauthVersionLast="37" xr6:coauthVersionMax="37" xr10:uidLastSave="{00000000-0000-0000-0000-000000000000}"/>
  <bookViews>
    <workbookView xWindow="0" yWindow="0" windowWidth="28800" windowHeight="1222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F292" i="9" s="1"/>
  <c r="E292" i="9"/>
  <c r="B292" i="9" s="1"/>
  <c r="M291" i="9"/>
  <c r="L291" i="9"/>
  <c r="F291" i="9" s="1"/>
  <c r="E291" i="9"/>
  <c r="M290" i="9"/>
  <c r="L290" i="9"/>
  <c r="F290" i="9" s="1"/>
  <c r="E290" i="9"/>
  <c r="B290" i="9" s="1"/>
  <c r="M289" i="9"/>
  <c r="L289" i="9"/>
  <c r="F289" i="9" s="1"/>
  <c r="E289" i="9"/>
  <c r="M288" i="9"/>
  <c r="L288" i="9"/>
  <c r="F288" i="9"/>
  <c r="E288" i="9"/>
  <c r="B288" i="9" s="1"/>
  <c r="M287" i="9"/>
  <c r="L287" i="9"/>
  <c r="F287" i="9"/>
  <c r="E287" i="9"/>
  <c r="B287" i="9" s="1"/>
  <c r="M286" i="9"/>
  <c r="L286" i="9"/>
  <c r="F286" i="9" s="1"/>
  <c r="B286" i="9" s="1"/>
  <c r="E286" i="9"/>
  <c r="M285" i="9"/>
  <c r="F285" i="9" s="1"/>
  <c r="B285" i="9" s="1"/>
  <c r="L285" i="9"/>
  <c r="E285" i="9"/>
  <c r="M284" i="9"/>
  <c r="L284" i="9"/>
  <c r="F284" i="9"/>
  <c r="E284" i="9"/>
  <c r="B284" i="9" s="1"/>
  <c r="M283" i="9"/>
  <c r="L283" i="9"/>
  <c r="F283" i="9"/>
  <c r="B283" i="9" s="1"/>
  <c r="E283" i="9"/>
  <c r="M282" i="9"/>
  <c r="L282" i="9"/>
  <c r="F282" i="9" s="1"/>
  <c r="B282" i="9" s="1"/>
  <c r="E282" i="9"/>
  <c r="M281" i="9"/>
  <c r="L281" i="9"/>
  <c r="F281" i="9" s="1"/>
  <c r="B281" i="9" s="1"/>
  <c r="E281" i="9"/>
  <c r="M280" i="9"/>
  <c r="L280" i="9"/>
  <c r="F280" i="9" s="1"/>
  <c r="E280" i="9"/>
  <c r="B280" i="9" s="1"/>
  <c r="M279" i="9"/>
  <c r="L279" i="9"/>
  <c r="F279" i="9" s="1"/>
  <c r="E279" i="9"/>
  <c r="M278" i="9"/>
  <c r="L278" i="9"/>
  <c r="F278" i="9" s="1"/>
  <c r="E278" i="9"/>
  <c r="M277" i="9"/>
  <c r="L277" i="9"/>
  <c r="F277" i="9" s="1"/>
  <c r="E277" i="9"/>
  <c r="M276" i="9"/>
  <c r="L276" i="9"/>
  <c r="F276" i="9"/>
  <c r="E276" i="9"/>
  <c r="B276" i="9" s="1"/>
  <c r="M275" i="9"/>
  <c r="L275" i="9"/>
  <c r="F275" i="9"/>
  <c r="E275" i="9"/>
  <c r="B275" i="9" s="1"/>
  <c r="M274" i="9"/>
  <c r="L274" i="9"/>
  <c r="F274" i="9" s="1"/>
  <c r="B274" i="9" s="1"/>
  <c r="E274" i="9"/>
  <c r="M273" i="9"/>
  <c r="F273" i="9" s="1"/>
  <c r="B273" i="9" s="1"/>
  <c r="L273" i="9"/>
  <c r="E273" i="9"/>
  <c r="M272" i="9"/>
  <c r="L272" i="9"/>
  <c r="F272" i="9"/>
  <c r="E272" i="9"/>
  <c r="B272" i="9" s="1"/>
  <c r="M271" i="9"/>
  <c r="L271" i="9"/>
  <c r="F271" i="9"/>
  <c r="B271" i="9" s="1"/>
  <c r="E271" i="9"/>
  <c r="M270" i="9"/>
  <c r="L270" i="9"/>
  <c r="F270" i="9" s="1"/>
  <c r="B270" i="9" s="1"/>
  <c r="E270" i="9"/>
  <c r="M269" i="9"/>
  <c r="L269" i="9"/>
  <c r="F269" i="9" s="1"/>
  <c r="B269" i="9" s="1"/>
  <c r="E269" i="9"/>
  <c r="M268" i="9"/>
  <c r="L268" i="9"/>
  <c r="F268" i="9"/>
  <c r="E268" i="9"/>
  <c r="B268" i="9" s="1"/>
  <c r="M267" i="9"/>
  <c r="L267" i="9"/>
  <c r="F267" i="9" s="1"/>
  <c r="E267" i="9"/>
  <c r="B267" i="9" s="1"/>
  <c r="M266" i="9"/>
  <c r="L266" i="9"/>
  <c r="F266" i="9" s="1"/>
  <c r="B266" i="9" s="1"/>
  <c r="E266" i="9"/>
  <c r="M265" i="9"/>
  <c r="L265" i="9"/>
  <c r="F265" i="9" s="1"/>
  <c r="E265" i="9"/>
  <c r="B265" i="9" s="1"/>
  <c r="M264" i="9"/>
  <c r="L264" i="9"/>
  <c r="F264" i="9"/>
  <c r="E264" i="9"/>
  <c r="B264" i="9" s="1"/>
  <c r="M263" i="9"/>
  <c r="L263" i="9"/>
  <c r="F263" i="9"/>
  <c r="E263" i="9"/>
  <c r="B263" i="9" s="1"/>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L257" i="9"/>
  <c r="F257" i="9" s="1"/>
  <c r="B257" i="9" s="1"/>
  <c r="E257" i="9"/>
  <c r="M256" i="9"/>
  <c r="L256" i="9"/>
  <c r="F256" i="9"/>
  <c r="E256" i="9"/>
  <c r="B256" i="9" s="1"/>
  <c r="M255" i="9"/>
  <c r="L255" i="9"/>
  <c r="F255" i="9" s="1"/>
  <c r="E255" i="9"/>
  <c r="M254" i="9"/>
  <c r="L254" i="9"/>
  <c r="F254" i="9" s="1"/>
  <c r="B254" i="9" s="1"/>
  <c r="E254" i="9"/>
  <c r="M253" i="9"/>
  <c r="L253" i="9"/>
  <c r="F253" i="9" s="1"/>
  <c r="E253" i="9"/>
  <c r="M252" i="9"/>
  <c r="L252" i="9"/>
  <c r="F252" i="9"/>
  <c r="E252" i="9"/>
  <c r="B252" i="9" s="1"/>
  <c r="M251" i="9"/>
  <c r="L251" i="9"/>
  <c r="F251" i="9"/>
  <c r="E251" i="9"/>
  <c r="B251" i="9" s="1"/>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L245" i="9"/>
  <c r="F245" i="9" s="1"/>
  <c r="B245" i="9" s="1"/>
  <c r="E245" i="9"/>
  <c r="M244" i="9"/>
  <c r="F244" i="9" s="1"/>
  <c r="L244" i="9"/>
  <c r="E244" i="9"/>
  <c r="M243" i="9"/>
  <c r="L243" i="9"/>
  <c r="E243" i="9"/>
  <c r="M242" i="9"/>
  <c r="L242" i="9"/>
  <c r="E242" i="9"/>
  <c r="M241" i="9"/>
  <c r="L241" i="9"/>
  <c r="F241" i="9" s="1"/>
  <c r="E241" i="9"/>
  <c r="B241" i="9" s="1"/>
  <c r="M240" i="9"/>
  <c r="L240" i="9"/>
  <c r="F240" i="9"/>
  <c r="E240" i="9"/>
  <c r="M239" i="9"/>
  <c r="F239" i="9" s="1"/>
  <c r="L239" i="9"/>
  <c r="E239" i="9"/>
  <c r="M238" i="9"/>
  <c r="L238" i="9"/>
  <c r="E238" i="9"/>
  <c r="M237" i="9"/>
  <c r="F237" i="9" s="1"/>
  <c r="B237" i="9" s="1"/>
  <c r="L237" i="9"/>
  <c r="E237" i="9"/>
  <c r="M236" i="9"/>
  <c r="L236" i="9"/>
  <c r="E236" i="9"/>
  <c r="M235" i="9"/>
  <c r="L235" i="9"/>
  <c r="F235" i="9"/>
  <c r="B235" i="9" s="1"/>
  <c r="E235" i="9"/>
  <c r="M234" i="9"/>
  <c r="L234" i="9"/>
  <c r="F234" i="9" s="1"/>
  <c r="B234" i="9" s="1"/>
  <c r="E234" i="9"/>
  <c r="M233" i="9"/>
  <c r="L233" i="9"/>
  <c r="F233" i="9" s="1"/>
  <c r="B233" i="9" s="1"/>
  <c r="E233" i="9"/>
  <c r="M232" i="9"/>
  <c r="L232" i="9"/>
  <c r="F232" i="9"/>
  <c r="E232" i="9"/>
  <c r="B232" i="9" s="1"/>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E171" i="9" s="1"/>
  <c r="F171" i="9"/>
  <c r="B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F164" i="9"/>
  <c r="E164" i="9"/>
  <c r="B164" i="9" s="1"/>
  <c r="H163" i="9"/>
  <c r="G163" i="9"/>
  <c r="F163" i="9"/>
  <c r="H162" i="9"/>
  <c r="E162" i="9" s="1"/>
  <c r="B162" i="9" s="1"/>
  <c r="G162" i="9"/>
  <c r="F162" i="9"/>
  <c r="H161" i="9"/>
  <c r="G161" i="9"/>
  <c r="F161" i="9"/>
  <c r="E161" i="9"/>
  <c r="B161" i="9" s="1"/>
  <c r="H160" i="9"/>
  <c r="G160" i="9"/>
  <c r="E160" i="9" s="1"/>
  <c r="B160" i="9" s="1"/>
  <c r="F160" i="9"/>
  <c r="H159" i="9"/>
  <c r="G159" i="9"/>
  <c r="E159" i="9" s="1"/>
  <c r="F159" i="9"/>
  <c r="B159" i="9"/>
  <c r="H158" i="9"/>
  <c r="E158" i="9" s="1"/>
  <c r="B158" i="9" s="1"/>
  <c r="G158" i="9"/>
  <c r="F158" i="9"/>
  <c r="H157" i="9"/>
  <c r="G157" i="9"/>
  <c r="F157" i="9"/>
  <c r="E157" i="9"/>
  <c r="B157" i="9"/>
  <c r="F156" i="9"/>
  <c r="H155" i="9"/>
  <c r="G155" i="9"/>
  <c r="E155" i="9" s="1"/>
  <c r="B155" i="9" s="1"/>
  <c r="F155" i="9"/>
  <c r="H154" i="9"/>
  <c r="G154" i="9"/>
  <c r="F154" i="9"/>
  <c r="E154" i="9"/>
  <c r="B154" i="9" s="1"/>
  <c r="H153" i="9"/>
  <c r="G153" i="9"/>
  <c r="F153" i="9"/>
  <c r="E153" i="9"/>
  <c r="B153" i="9" s="1"/>
  <c r="H152" i="9"/>
  <c r="G152" i="9"/>
  <c r="F152" i="9"/>
  <c r="E152" i="9"/>
  <c r="B152" i="9" s="1"/>
  <c r="H151" i="9"/>
  <c r="G151" i="9"/>
  <c r="F151" i="9"/>
  <c r="H150" i="9"/>
  <c r="E150" i="9" s="1"/>
  <c r="B150" i="9" s="1"/>
  <c r="G150" i="9"/>
  <c r="F150" i="9"/>
  <c r="H149" i="9"/>
  <c r="E149" i="9" s="1"/>
  <c r="B149" i="9" s="1"/>
  <c r="G149" i="9"/>
  <c r="F149" i="9"/>
  <c r="H148" i="9"/>
  <c r="G148" i="9"/>
  <c r="E148" i="9" s="1"/>
  <c r="B148" i="9" s="1"/>
  <c r="F148" i="9"/>
  <c r="H147" i="9"/>
  <c r="G147" i="9"/>
  <c r="E147" i="9" s="1"/>
  <c r="F147" i="9"/>
  <c r="B147" i="9"/>
  <c r="H146" i="9"/>
  <c r="E146" i="9" s="1"/>
  <c r="B146" i="9" s="1"/>
  <c r="G146" i="9"/>
  <c r="F146" i="9"/>
  <c r="H145" i="9"/>
  <c r="G145" i="9"/>
  <c r="F145" i="9"/>
  <c r="E145" i="9"/>
  <c r="B145" i="9"/>
  <c r="H144" i="9"/>
  <c r="G144" i="9"/>
  <c r="E144" i="9" s="1"/>
  <c r="B144" i="9" s="1"/>
  <c r="F144" i="9"/>
  <c r="H143" i="9"/>
  <c r="G143" i="9"/>
  <c r="E143" i="9" s="1"/>
  <c r="B143" i="9" s="1"/>
  <c r="F143" i="9"/>
  <c r="H142" i="9"/>
  <c r="G142" i="9"/>
  <c r="F142" i="9"/>
  <c r="E142" i="9"/>
  <c r="B142" i="9" s="1"/>
  <c r="H141" i="9"/>
  <c r="G141" i="9"/>
  <c r="F141" i="9"/>
  <c r="E141" i="9"/>
  <c r="B141" i="9" s="1"/>
  <c r="H140" i="9"/>
  <c r="G140" i="9"/>
  <c r="F140" i="9"/>
  <c r="E140" i="9"/>
  <c r="B140" i="9" s="1"/>
  <c r="H139" i="9"/>
  <c r="G139" i="9"/>
  <c r="F139" i="9"/>
  <c r="H138" i="9"/>
  <c r="E138" i="9" s="1"/>
  <c r="B138" i="9" s="1"/>
  <c r="G138" i="9"/>
  <c r="F138" i="9"/>
  <c r="H137" i="9"/>
  <c r="E137" i="9" s="1"/>
  <c r="B137" i="9" s="1"/>
  <c r="G137" i="9"/>
  <c r="F137" i="9"/>
  <c r="H136" i="9"/>
  <c r="G136" i="9"/>
  <c r="E136" i="9" s="1"/>
  <c r="B136" i="9" s="1"/>
  <c r="F136" i="9"/>
  <c r="H135" i="9"/>
  <c r="G135" i="9"/>
  <c r="E135" i="9" s="1"/>
  <c r="B135" i="9" s="1"/>
  <c r="F135" i="9"/>
  <c r="H134" i="9"/>
  <c r="E134" i="9" s="1"/>
  <c r="B134" i="9" s="1"/>
  <c r="G134" i="9"/>
  <c r="F134" i="9"/>
  <c r="H133" i="9"/>
  <c r="G133" i="9"/>
  <c r="F133" i="9"/>
  <c r="E133" i="9"/>
  <c r="B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s="1"/>
  <c r="H127" i="9"/>
  <c r="G127" i="9"/>
  <c r="F127" i="9"/>
  <c r="H126" i="9"/>
  <c r="E126" i="9" s="1"/>
  <c r="B126" i="9" s="1"/>
  <c r="G126" i="9"/>
  <c r="F126" i="9"/>
  <c r="H125" i="9"/>
  <c r="E125" i="9" s="1"/>
  <c r="B125" i="9" s="1"/>
  <c r="G125" i="9"/>
  <c r="F125" i="9"/>
  <c r="H124" i="9"/>
  <c r="G124" i="9"/>
  <c r="F124" i="9"/>
  <c r="E124" i="9"/>
  <c r="B124" i="9" s="1"/>
  <c r="H123" i="9"/>
  <c r="G123" i="9"/>
  <c r="E123" i="9" s="1"/>
  <c r="F123" i="9"/>
  <c r="B123" i="9"/>
  <c r="H122" i="9"/>
  <c r="E122" i="9" s="1"/>
  <c r="B122" i="9" s="1"/>
  <c r="G122" i="9"/>
  <c r="F122" i="9"/>
  <c r="H121" i="9"/>
  <c r="G121" i="9"/>
  <c r="F121" i="9"/>
  <c r="E121" i="9"/>
  <c r="B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B116" i="9" s="1"/>
  <c r="H115" i="9"/>
  <c r="G115" i="9"/>
  <c r="F115" i="9"/>
  <c r="H114" i="9"/>
  <c r="E114" i="9" s="1"/>
  <c r="B114" i="9" s="1"/>
  <c r="G114" i="9"/>
  <c r="F114" i="9"/>
  <c r="H113" i="9"/>
  <c r="E113" i="9" s="1"/>
  <c r="G113" i="9"/>
  <c r="F113" i="9"/>
  <c r="H112" i="9"/>
  <c r="G112" i="9"/>
  <c r="F112" i="9"/>
  <c r="E112" i="9"/>
  <c r="B112" i="9" s="1"/>
  <c r="H111" i="9"/>
  <c r="G111" i="9"/>
  <c r="E111" i="9" s="1"/>
  <c r="B111" i="9" s="1"/>
  <c r="F111" i="9"/>
  <c r="H110" i="9"/>
  <c r="E110" i="9" s="1"/>
  <c r="B110" i="9" s="1"/>
  <c r="G110" i="9"/>
  <c r="F110" i="9"/>
  <c r="H109" i="9"/>
  <c r="G109" i="9"/>
  <c r="F109" i="9"/>
  <c r="E109" i="9"/>
  <c r="B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E104" i="9"/>
  <c r="B104" i="9" s="1"/>
  <c r="H103" i="9"/>
  <c r="G103" i="9"/>
  <c r="E103" i="9" s="1"/>
  <c r="B103" i="9" s="1"/>
  <c r="F103" i="9"/>
  <c r="H102" i="9"/>
  <c r="E102" i="9" s="1"/>
  <c r="B102" i="9" s="1"/>
  <c r="G102" i="9"/>
  <c r="F102" i="9"/>
  <c r="H101" i="9"/>
  <c r="E101" i="9" s="1"/>
  <c r="G101" i="9"/>
  <c r="F101" i="9"/>
  <c r="H100" i="9"/>
  <c r="G100" i="9"/>
  <c r="F100" i="9"/>
  <c r="E100" i="9"/>
  <c r="B100" i="9" s="1"/>
  <c r="H99" i="9"/>
  <c r="G99" i="9"/>
  <c r="E99" i="9" s="1"/>
  <c r="F99" i="9"/>
  <c r="B99" i="9"/>
  <c r="H98" i="9"/>
  <c r="E98" i="9" s="1"/>
  <c r="B98" i="9" s="1"/>
  <c r="G98" i="9"/>
  <c r="F98" i="9"/>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E89" i="9" s="1"/>
  <c r="B89" i="9" s="1"/>
  <c r="G89" i="9"/>
  <c r="F89" i="9"/>
  <c r="H88" i="9"/>
  <c r="G88" i="9"/>
  <c r="E88" i="9" s="1"/>
  <c r="B88" i="9" s="1"/>
  <c r="F88" i="9"/>
  <c r="H87" i="9"/>
  <c r="G87" i="9"/>
  <c r="E87" i="9" s="1"/>
  <c r="B87" i="9" s="1"/>
  <c r="F87" i="9"/>
  <c r="H86" i="9"/>
  <c r="E86" i="9" s="1"/>
  <c r="B86" i="9" s="1"/>
  <c r="G86" i="9"/>
  <c r="F86" i="9"/>
  <c r="H85" i="9"/>
  <c r="G85" i="9"/>
  <c r="F85" i="9"/>
  <c r="E85" i="9"/>
  <c r="B85" i="9"/>
  <c r="H84" i="9"/>
  <c r="G84" i="9"/>
  <c r="E84" i="9" s="1"/>
  <c r="B84" i="9" s="1"/>
  <c r="F84" i="9"/>
  <c r="H83" i="9"/>
  <c r="G83" i="9"/>
  <c r="E83" i="9" s="1"/>
  <c r="B83" i="9" s="1"/>
  <c r="F83" i="9"/>
  <c r="H82" i="9"/>
  <c r="G82" i="9"/>
  <c r="F82" i="9"/>
  <c r="E82" i="9"/>
  <c r="B82" i="9" s="1"/>
  <c r="H81" i="9"/>
  <c r="G81" i="9"/>
  <c r="F81" i="9"/>
  <c r="E81" i="9"/>
  <c r="B81" i="9" s="1"/>
  <c r="H80" i="9"/>
  <c r="G80" i="9"/>
  <c r="F80" i="9"/>
  <c r="E80" i="9"/>
  <c r="B80" i="9" s="1"/>
  <c r="H79" i="9"/>
  <c r="G79" i="9"/>
  <c r="F79" i="9"/>
  <c r="H78" i="9"/>
  <c r="E78" i="9" s="1"/>
  <c r="B78" i="9" s="1"/>
  <c r="G78" i="9"/>
  <c r="F78" i="9"/>
  <c r="H77" i="9"/>
  <c r="E77" i="9" s="1"/>
  <c r="B77" i="9" s="1"/>
  <c r="G77" i="9"/>
  <c r="F77" i="9"/>
  <c r="H76" i="9"/>
  <c r="G76" i="9"/>
  <c r="E76" i="9" s="1"/>
  <c r="B76" i="9" s="1"/>
  <c r="F76" i="9"/>
  <c r="H75" i="9"/>
  <c r="G75" i="9"/>
  <c r="E75" i="9" s="1"/>
  <c r="F75" i="9"/>
  <c r="B75" i="9"/>
  <c r="H74" i="9"/>
  <c r="G74" i="9"/>
  <c r="E74" i="9" s="1"/>
  <c r="B74" i="9" s="1"/>
  <c r="F74" i="9"/>
  <c r="H73" i="9"/>
  <c r="G73" i="9"/>
  <c r="F73" i="9"/>
  <c r="E73" i="9"/>
  <c r="B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E66" i="9" s="1"/>
  <c r="B66" i="9" s="1"/>
  <c r="G66" i="9"/>
  <c r="F66" i="9"/>
  <c r="H65" i="9"/>
  <c r="E65" i="9" s="1"/>
  <c r="B65" i="9" s="1"/>
  <c r="G65" i="9"/>
  <c r="F65" i="9"/>
  <c r="H64" i="9"/>
  <c r="G64" i="9"/>
  <c r="E64" i="9" s="1"/>
  <c r="B64" i="9" s="1"/>
  <c r="F64" i="9"/>
  <c r="H63" i="9"/>
  <c r="G63" i="9"/>
  <c r="E63" i="9" s="1"/>
  <c r="B63" i="9" s="1"/>
  <c r="F63" i="9"/>
  <c r="H62" i="9"/>
  <c r="G62" i="9"/>
  <c r="E62" i="9" s="1"/>
  <c r="B62" i="9" s="1"/>
  <c r="F62" i="9"/>
  <c r="H61" i="9"/>
  <c r="G61" i="9"/>
  <c r="F61" i="9"/>
  <c r="E61" i="9"/>
  <c r="B61" i="9"/>
  <c r="H60" i="9"/>
  <c r="G60" i="9"/>
  <c r="E60" i="9" s="1"/>
  <c r="B60" i="9" s="1"/>
  <c r="F60" i="9"/>
  <c r="H59" i="9"/>
  <c r="G59" i="9"/>
  <c r="E59" i="9" s="1"/>
  <c r="B59" i="9" s="1"/>
  <c r="F59" i="9"/>
  <c r="H58" i="9"/>
  <c r="G58" i="9"/>
  <c r="F58" i="9"/>
  <c r="E58" i="9"/>
  <c r="B58" i="9" s="1"/>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G46" i="9"/>
  <c r="F46" i="9"/>
  <c r="H45" i="9"/>
  <c r="G45" i="9"/>
  <c r="F45" i="9"/>
  <c r="E45" i="9"/>
  <c r="B45" i="9" s="1"/>
  <c r="H44" i="9"/>
  <c r="G44" i="9"/>
  <c r="F44" i="9"/>
  <c r="E44" i="9"/>
  <c r="B44" i="9" s="1"/>
  <c r="H43" i="9"/>
  <c r="G43" i="9"/>
  <c r="E43" i="9" s="1"/>
  <c r="B43" i="9" s="1"/>
  <c r="F43" i="9"/>
  <c r="H42" i="9"/>
  <c r="E42" i="9" s="1"/>
  <c r="B42" i="9" s="1"/>
  <c r="G42" i="9"/>
  <c r="F42" i="9"/>
  <c r="H41" i="9"/>
  <c r="E41" i="9" s="1"/>
  <c r="B41" i="9" s="1"/>
  <c r="G41" i="9"/>
  <c r="F41" i="9"/>
  <c r="H40" i="9"/>
  <c r="G40" i="9"/>
  <c r="E40" i="9" s="1"/>
  <c r="B40" i="9" s="1"/>
  <c r="F40" i="9"/>
  <c r="H39" i="9"/>
  <c r="G39" i="9"/>
  <c r="E39" i="9" s="1"/>
  <c r="B39" i="9" s="1"/>
  <c r="F39" i="9"/>
  <c r="H38" i="9"/>
  <c r="G38" i="9"/>
  <c r="F38" i="9"/>
  <c r="H37" i="9"/>
  <c r="G37" i="9"/>
  <c r="F37" i="9"/>
  <c r="H36" i="9"/>
  <c r="G36" i="9"/>
  <c r="F36" i="9"/>
  <c r="H35" i="9"/>
  <c r="G35" i="9"/>
  <c r="F35" i="9"/>
  <c r="H34" i="9"/>
  <c r="E34" i="9" s="1"/>
  <c r="B34" i="9" s="1"/>
  <c r="G34" i="9"/>
  <c r="F34" i="9"/>
  <c r="H33" i="9"/>
  <c r="G33" i="9"/>
  <c r="F33" i="9"/>
  <c r="E33" i="9"/>
  <c r="B33" i="9" s="1"/>
  <c r="H32" i="9"/>
  <c r="G32" i="9"/>
  <c r="F32" i="9"/>
  <c r="E32" i="9"/>
  <c r="B32" i="9" s="1"/>
  <c r="H31" i="9"/>
  <c r="G31" i="9"/>
  <c r="F31" i="9"/>
  <c r="H30" i="9"/>
  <c r="E30" i="9" s="1"/>
  <c r="B30" i="9" s="1"/>
  <c r="G30" i="9"/>
  <c r="F30" i="9"/>
  <c r="H29" i="9"/>
  <c r="E29" i="9" s="1"/>
  <c r="B29" i="9" s="1"/>
  <c r="G29" i="9"/>
  <c r="F29" i="9"/>
  <c r="H28" i="9"/>
  <c r="G28" i="9"/>
  <c r="F28" i="9"/>
  <c r="B28" i="9" s="1"/>
  <c r="E28" i="9"/>
  <c r="H27" i="9"/>
  <c r="G27" i="9"/>
  <c r="E27" i="9" s="1"/>
  <c r="F27" i="9"/>
  <c r="B27" i="9" s="1"/>
  <c r="H26" i="9"/>
  <c r="G26" i="9"/>
  <c r="F26" i="9"/>
  <c r="H25" i="9"/>
  <c r="G25" i="9"/>
  <c r="F25" i="9"/>
  <c r="E25" i="9"/>
  <c r="B25" i="9"/>
  <c r="F24" i="9"/>
  <c r="F4" i="9"/>
  <c r="O3" i="9"/>
  <c r="G296" i="9" s="1"/>
  <c r="E296" i="9" s="1"/>
  <c r="I3" i="9"/>
  <c r="H310" i="9" s="1"/>
  <c r="H3" i="9"/>
  <c r="G3" i="9"/>
  <c r="D104" i="8"/>
  <c r="D97" i="8"/>
  <c r="D92" i="8"/>
  <c r="D87" i="8"/>
  <c r="D82" i="8"/>
  <c r="D77" i="8"/>
  <c r="D72" i="8"/>
  <c r="D67" i="8"/>
  <c r="D62" i="8"/>
  <c r="C1639" i="1" s="1"/>
  <c r="D57" i="8"/>
  <c r="D52" i="8"/>
  <c r="D46" i="8"/>
  <c r="D37" i="8"/>
  <c r="D27" i="8"/>
  <c r="D18" i="8"/>
  <c r="D8" i="8"/>
  <c r="D6" i="8" s="1"/>
  <c r="E44" i="7"/>
  <c r="D44" i="7"/>
  <c r="E39" i="7"/>
  <c r="D39" i="7"/>
  <c r="D38" i="7" s="1"/>
  <c r="E38" i="7"/>
  <c r="E30" i="7"/>
  <c r="E22" i="7" s="1"/>
  <c r="D30" i="7"/>
  <c r="E23" i="7"/>
  <c r="D23" i="7"/>
  <c r="D22" i="7"/>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E63" i="5"/>
  <c r="F63" i="5" s="1"/>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7" i="4" s="1"/>
  <c r="F606" i="4"/>
  <c r="F605" i="4"/>
  <c r="F604" i="4"/>
  <c r="F603" i="4"/>
  <c r="E603" i="4"/>
  <c r="D603" i="4"/>
  <c r="F602" i="4"/>
  <c r="F601" i="4"/>
  <c r="F600" i="4"/>
  <c r="F599" i="4"/>
  <c r="E598" i="4"/>
  <c r="E597" i="4" s="1"/>
  <c r="D598" i="4"/>
  <c r="F598" i="4" s="1"/>
  <c r="D597" i="4"/>
  <c r="F597" i="4" s="1"/>
  <c r="F596" i="4"/>
  <c r="F595" i="4"/>
  <c r="E594" i="4"/>
  <c r="E584" i="4" s="1"/>
  <c r="D594" i="4"/>
  <c r="F594" i="4" s="1"/>
  <c r="F593" i="4"/>
  <c r="F592" i="4"/>
  <c r="F591" i="4"/>
  <c r="E591" i="4"/>
  <c r="D591" i="4"/>
  <c r="F590" i="4"/>
  <c r="F589" i="4"/>
  <c r="E589" i="4"/>
  <c r="D589" i="4"/>
  <c r="F588" i="4"/>
  <c r="F587" i="4"/>
  <c r="F586" i="4"/>
  <c r="E585" i="4"/>
  <c r="D585" i="4"/>
  <c r="F585" i="4" s="1"/>
  <c r="F583" i="4"/>
  <c r="F582" i="4"/>
  <c r="F581" i="4"/>
  <c r="E581" i="4"/>
  <c r="D581" i="4"/>
  <c r="F580" i="4"/>
  <c r="F579" i="4"/>
  <c r="E578" i="4"/>
  <c r="E571" i="4" s="1"/>
  <c r="D578" i="4"/>
  <c r="F578" i="4" s="1"/>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D491" i="4"/>
  <c r="F491" i="4" s="1"/>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F473" i="4"/>
  <c r="E473" i="4"/>
  <c r="D473" i="4"/>
  <c r="F472" i="4"/>
  <c r="F471" i="4"/>
  <c r="F470" i="4"/>
  <c r="E470" i="4"/>
  <c r="D470" i="4"/>
  <c r="F469" i="4"/>
  <c r="F468" i="4"/>
  <c r="E467" i="4"/>
  <c r="D467" i="4"/>
  <c r="E466" i="4"/>
  <c r="F465" i="4"/>
  <c r="F464" i="4"/>
  <c r="F463" i="4"/>
  <c r="F462" i="4"/>
  <c r="F461" i="4"/>
  <c r="F460" i="4"/>
  <c r="F459" i="4"/>
  <c r="F458" i="4"/>
  <c r="F457" i="4"/>
  <c r="E457" i="4"/>
  <c r="D457" i="4"/>
  <c r="D431"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E428" i="4"/>
  <c r="D423" i="1" s="1"/>
  <c r="H423" i="1" s="1"/>
  <c r="D428" i="4"/>
  <c r="F427" i="4"/>
  <c r="E427" i="4"/>
  <c r="D427" i="4"/>
  <c r="E426" i="4"/>
  <c r="F426" i="4" s="1"/>
  <c r="D426" i="4"/>
  <c r="D648" i="4" s="1"/>
  <c r="F648"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D362" i="4"/>
  <c r="D361" i="4" s="1"/>
  <c r="E361" i="4"/>
  <c r="F359" i="4"/>
  <c r="E358" i="4"/>
  <c r="D358" i="4"/>
  <c r="F358" i="4" s="1"/>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F263"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4" i="4"/>
  <c r="F223" i="4"/>
  <c r="F222"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3" i="4"/>
  <c r="F132" i="4"/>
  <c r="F131" i="4"/>
  <c r="F130" i="4"/>
  <c r="E129" i="4"/>
  <c r="D129" i="4"/>
  <c r="D125" i="4" s="1"/>
  <c r="F128" i="4"/>
  <c r="F127" i="4"/>
  <c r="E126" i="4"/>
  <c r="E125" i="4" s="1"/>
  <c r="D121" i="1" s="1"/>
  <c r="D126" i="4"/>
  <c r="F124" i="4"/>
  <c r="F123" i="4"/>
  <c r="F122" i="4"/>
  <c r="F121" i="4"/>
  <c r="E120" i="4"/>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3" i="4"/>
  <c r="F72" i="4"/>
  <c r="E71" i="4"/>
  <c r="D71" i="4"/>
  <c r="F71" i="4" s="1"/>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C1683" i="1"/>
  <c r="H1683" i="1" s="1"/>
  <c r="H1682" i="1"/>
  <c r="G1682" i="1"/>
  <c r="C1682" i="1"/>
  <c r="C1681" i="1"/>
  <c r="G1681"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H1638" i="1"/>
  <c r="C1638" i="1"/>
  <c r="G1638" i="1" s="1"/>
  <c r="H1637" i="1"/>
  <c r="G1637" i="1"/>
  <c r="C1637" i="1"/>
  <c r="C1636" i="1"/>
  <c r="G1636" i="1" s="1"/>
  <c r="C1635" i="1"/>
  <c r="H1635" i="1" s="1"/>
  <c r="C1634" i="1"/>
  <c r="G1634" i="1" s="1"/>
  <c r="H1633" i="1"/>
  <c r="G1633" i="1"/>
  <c r="C1633" i="1"/>
  <c r="C1632" i="1"/>
  <c r="G1632" i="1" s="1"/>
  <c r="H1631" i="1"/>
  <c r="G1631" i="1"/>
  <c r="C1631" i="1"/>
  <c r="H1630" i="1"/>
  <c r="C1630" i="1"/>
  <c r="G1630" i="1" s="1"/>
  <c r="H1629" i="1"/>
  <c r="G1629" i="1"/>
  <c r="C1629" i="1"/>
  <c r="H1627" i="1"/>
  <c r="G1627" i="1"/>
  <c r="C1627" i="1"/>
  <c r="H1626" i="1"/>
  <c r="C1626" i="1"/>
  <c r="G1626" i="1" s="1"/>
  <c r="H1625" i="1"/>
  <c r="G1625" i="1"/>
  <c r="C1625" i="1"/>
  <c r="C1624" i="1"/>
  <c r="G1624" i="1" s="1"/>
  <c r="H1623" i="1"/>
  <c r="G1623" i="1"/>
  <c r="C1623" i="1"/>
  <c r="C1620" i="1"/>
  <c r="G1620" i="1" s="1"/>
  <c r="H1619" i="1"/>
  <c r="G1619" i="1"/>
  <c r="C1619" i="1"/>
  <c r="G1618" i="1"/>
  <c r="C1618" i="1"/>
  <c r="H1618" i="1" s="1"/>
  <c r="H1617" i="1"/>
  <c r="G1617" i="1"/>
  <c r="C1617" i="1"/>
  <c r="H1616" i="1"/>
  <c r="C1616" i="1"/>
  <c r="G1616" i="1" s="1"/>
  <c r="H1615" i="1"/>
  <c r="G1615" i="1"/>
  <c r="C1615" i="1"/>
  <c r="G1614" i="1"/>
  <c r="C1614" i="1"/>
  <c r="H1614" i="1" s="1"/>
  <c r="C1613" i="1"/>
  <c r="G1613" i="1" s="1"/>
  <c r="H1612" i="1"/>
  <c r="C1612" i="1"/>
  <c r="G1612" i="1" s="1"/>
  <c r="G1611" i="1"/>
  <c r="C1611" i="1"/>
  <c r="H1611" i="1" s="1"/>
  <c r="G1610" i="1"/>
  <c r="C1610" i="1"/>
  <c r="H1610" i="1" s="1"/>
  <c r="H1609" i="1"/>
  <c r="G1609" i="1"/>
  <c r="C1609" i="1"/>
  <c r="H1608" i="1"/>
  <c r="C1608" i="1"/>
  <c r="G1608" i="1" s="1"/>
  <c r="C1607" i="1"/>
  <c r="H1607" i="1" s="1"/>
  <c r="C1606" i="1"/>
  <c r="H1606" i="1" s="1"/>
  <c r="C1605" i="1"/>
  <c r="H1605" i="1" s="1"/>
  <c r="C1604" i="1"/>
  <c r="G1604" i="1" s="1"/>
  <c r="H1603" i="1"/>
  <c r="G1603" i="1"/>
  <c r="C1603" i="1"/>
  <c r="C1601" i="1"/>
  <c r="H1601" i="1" s="1"/>
  <c r="H1600" i="1"/>
  <c r="C1600" i="1"/>
  <c r="G1600" i="1" s="1"/>
  <c r="H1599" i="1"/>
  <c r="G1599" i="1"/>
  <c r="C1599" i="1"/>
  <c r="G1598" i="1"/>
  <c r="C1598" i="1"/>
  <c r="H1598" i="1" s="1"/>
  <c r="H1597" i="1"/>
  <c r="G1597" i="1"/>
  <c r="C1597" i="1"/>
  <c r="H1596" i="1"/>
  <c r="C1596" i="1"/>
  <c r="G1596" i="1" s="1"/>
  <c r="H1595" i="1"/>
  <c r="G1595" i="1"/>
  <c r="C1595" i="1"/>
  <c r="C1594" i="1"/>
  <c r="H1594" i="1" s="1"/>
  <c r="H1593" i="1"/>
  <c r="G1593" i="1"/>
  <c r="C1593" i="1"/>
  <c r="C1592" i="1"/>
  <c r="G1592" i="1" s="1"/>
  <c r="H1591" i="1"/>
  <c r="G1591" i="1"/>
  <c r="C1591" i="1"/>
  <c r="G1590" i="1"/>
  <c r="C1590" i="1"/>
  <c r="H1590" i="1" s="1"/>
  <c r="H1589" i="1"/>
  <c r="G1589" i="1"/>
  <c r="C1589" i="1"/>
  <c r="C1588" i="1"/>
  <c r="G1588" i="1" s="1"/>
  <c r="C1587" i="1"/>
  <c r="H1587" i="1" s="1"/>
  <c r="C1586" i="1"/>
  <c r="H1586" i="1" s="1"/>
  <c r="C1585" i="1"/>
  <c r="H1585" i="1" s="1"/>
  <c r="H1584" i="1"/>
  <c r="C1584" i="1"/>
  <c r="G1584" i="1" s="1"/>
  <c r="C1582" i="1"/>
  <c r="J1581" i="1"/>
  <c r="D1581" i="1"/>
  <c r="C1581" i="1"/>
  <c r="H1581" i="1" s="1"/>
  <c r="J1580" i="1"/>
  <c r="G1580" i="1"/>
  <c r="I1580" i="1" s="1"/>
  <c r="D1580" i="1"/>
  <c r="C1580" i="1"/>
  <c r="H1580" i="1" s="1"/>
  <c r="D1579" i="1"/>
  <c r="G1579" i="1" s="1"/>
  <c r="C1579" i="1"/>
  <c r="D1578" i="1"/>
  <c r="C1578" i="1"/>
  <c r="H1578" i="1" s="1"/>
  <c r="D1577" i="1"/>
  <c r="C1577" i="1"/>
  <c r="J1576" i="1"/>
  <c r="H1576" i="1"/>
  <c r="D1576" i="1"/>
  <c r="C1576" i="1"/>
  <c r="G1576" i="1" s="1"/>
  <c r="I1576" i="1" s="1"/>
  <c r="D1575" i="1"/>
  <c r="C1575" i="1"/>
  <c r="J1574" i="1"/>
  <c r="H1574" i="1"/>
  <c r="D1574" i="1"/>
  <c r="C1574" i="1"/>
  <c r="G1574" i="1" s="1"/>
  <c r="I1574" i="1" s="1"/>
  <c r="D1573" i="1"/>
  <c r="C1573" i="1"/>
  <c r="H1572" i="1"/>
  <c r="G1572" i="1"/>
  <c r="D1572" i="1"/>
  <c r="C1572" i="1"/>
  <c r="G1571" i="1"/>
  <c r="D1571" i="1"/>
  <c r="C1571" i="1"/>
  <c r="H1571" i="1" s="1"/>
  <c r="D1570" i="1"/>
  <c r="C1570" i="1"/>
  <c r="J1569" i="1"/>
  <c r="D1569" i="1"/>
  <c r="C1569" i="1"/>
  <c r="H1569" i="1" s="1"/>
  <c r="J1568" i="1"/>
  <c r="G1568" i="1"/>
  <c r="I1568" i="1" s="1"/>
  <c r="D1568" i="1"/>
  <c r="C1568" i="1"/>
  <c r="H1568" i="1" s="1"/>
  <c r="D1567" i="1"/>
  <c r="G1567" i="1" s="1"/>
  <c r="C1567" i="1"/>
  <c r="D1566" i="1"/>
  <c r="C1566" i="1"/>
  <c r="H1566" i="1" s="1"/>
  <c r="D1565" i="1"/>
  <c r="C1565" i="1"/>
  <c r="J1564" i="1"/>
  <c r="D1564" i="1"/>
  <c r="C1564" i="1"/>
  <c r="H1563" i="1"/>
  <c r="G1563" i="1"/>
  <c r="D1563" i="1"/>
  <c r="C1563" i="1"/>
  <c r="I1562" i="1"/>
  <c r="H1562" i="1"/>
  <c r="G1562" i="1"/>
  <c r="D1562" i="1"/>
  <c r="C1562" i="1"/>
  <c r="J1562" i="1" s="1"/>
  <c r="J1561" i="1"/>
  <c r="H1561" i="1"/>
  <c r="G1561" i="1"/>
  <c r="I1561" i="1" s="1"/>
  <c r="D1561" i="1"/>
  <c r="C1561" i="1"/>
  <c r="I1560" i="1"/>
  <c r="H1560" i="1"/>
  <c r="G1560" i="1"/>
  <c r="D1560" i="1"/>
  <c r="C1560" i="1"/>
  <c r="J1560" i="1" s="1"/>
  <c r="J1559" i="1"/>
  <c r="H1559" i="1"/>
  <c r="G1559" i="1"/>
  <c r="I1559" i="1" s="1"/>
  <c r="D1559" i="1"/>
  <c r="C1559" i="1"/>
  <c r="I1558" i="1"/>
  <c r="H1558" i="1"/>
  <c r="G1558" i="1"/>
  <c r="D1558" i="1"/>
  <c r="C1558" i="1"/>
  <c r="J1558" i="1" s="1"/>
  <c r="J1557" i="1"/>
  <c r="H1557" i="1"/>
  <c r="G1557" i="1"/>
  <c r="I1557" i="1" s="1"/>
  <c r="D1557" i="1"/>
  <c r="C1557" i="1"/>
  <c r="G1556" i="1"/>
  <c r="D1556" i="1"/>
  <c r="C1556" i="1"/>
  <c r="H1556" i="1" s="1"/>
  <c r="D1555" i="1"/>
  <c r="C1555" i="1"/>
  <c r="H1555" i="1" s="1"/>
  <c r="J1554" i="1"/>
  <c r="G1554" i="1"/>
  <c r="I1554" i="1" s="1"/>
  <c r="D1554" i="1"/>
  <c r="C1554" i="1"/>
  <c r="H1554" i="1" s="1"/>
  <c r="D1553" i="1"/>
  <c r="G1553" i="1" s="1"/>
  <c r="C1553" i="1"/>
  <c r="D1552" i="1"/>
  <c r="C1552" i="1"/>
  <c r="D1551" i="1"/>
  <c r="C1551" i="1"/>
  <c r="J1550" i="1"/>
  <c r="D1550" i="1"/>
  <c r="C1550" i="1"/>
  <c r="J1549" i="1"/>
  <c r="D1549" i="1"/>
  <c r="C1549" i="1"/>
  <c r="J1548" i="1"/>
  <c r="G1548" i="1"/>
  <c r="D1548" i="1"/>
  <c r="C1548" i="1"/>
  <c r="D1547" i="1"/>
  <c r="C1547" i="1"/>
  <c r="D1546" i="1"/>
  <c r="C1546" i="1"/>
  <c r="J1545" i="1"/>
  <c r="D1545" i="1"/>
  <c r="H1545" i="1" s="1"/>
  <c r="C1545" i="1"/>
  <c r="J1544" i="1"/>
  <c r="D1544" i="1"/>
  <c r="C1544" i="1"/>
  <c r="J1543" i="1"/>
  <c r="H1543" i="1"/>
  <c r="D1543" i="1"/>
  <c r="C1543" i="1"/>
  <c r="D1542" i="1"/>
  <c r="C1542" i="1"/>
  <c r="D1541" i="1"/>
  <c r="C1541" i="1"/>
  <c r="D1540" i="1"/>
  <c r="C1540" i="1"/>
  <c r="C1539" i="1"/>
  <c r="C1538" i="1"/>
  <c r="D1536" i="1"/>
  <c r="C1536" i="1"/>
  <c r="D1535" i="1"/>
  <c r="C1535" i="1"/>
  <c r="H1534" i="1"/>
  <c r="D1534" i="1"/>
  <c r="G1534" i="1" s="1"/>
  <c r="C1534" i="1"/>
  <c r="G1533" i="1"/>
  <c r="D1533" i="1"/>
  <c r="C1533" i="1"/>
  <c r="H1533" i="1" s="1"/>
  <c r="H1532" i="1"/>
  <c r="D1532" i="1"/>
  <c r="C1532" i="1"/>
  <c r="G1532" i="1" s="1"/>
  <c r="G1531" i="1"/>
  <c r="D1531" i="1"/>
  <c r="H1531" i="1" s="1"/>
  <c r="C1531" i="1"/>
  <c r="D1530" i="1"/>
  <c r="H1530" i="1" s="1"/>
  <c r="C1530" i="1"/>
  <c r="D1529" i="1"/>
  <c r="H1529" i="1" s="1"/>
  <c r="C1529" i="1"/>
  <c r="D1528" i="1"/>
  <c r="C1528" i="1"/>
  <c r="H1527" i="1"/>
  <c r="D1527" i="1"/>
  <c r="C1527" i="1"/>
  <c r="G1527" i="1" s="1"/>
  <c r="D1526" i="1"/>
  <c r="C1526" i="1"/>
  <c r="D1525" i="1"/>
  <c r="H1524" i="1"/>
  <c r="D1524" i="1"/>
  <c r="G1524" i="1" s="1"/>
  <c r="C1524" i="1"/>
  <c r="D1523" i="1"/>
  <c r="H1523" i="1" s="1"/>
  <c r="C1523" i="1"/>
  <c r="D1522" i="1"/>
  <c r="H1522" i="1" s="1"/>
  <c r="C1522" i="1"/>
  <c r="G1521" i="1"/>
  <c r="D1521" i="1"/>
  <c r="C1521" i="1"/>
  <c r="H1521" i="1" s="1"/>
  <c r="D1520" i="1"/>
  <c r="C1520" i="1"/>
  <c r="G1520" i="1" s="1"/>
  <c r="D1519" i="1"/>
  <c r="C1519" i="1"/>
  <c r="D1518" i="1"/>
  <c r="C1518" i="1"/>
  <c r="H1517" i="1"/>
  <c r="D1517" i="1"/>
  <c r="C1517" i="1"/>
  <c r="G1517" i="1" s="1"/>
  <c r="D1516" i="1"/>
  <c r="G1516" i="1" s="1"/>
  <c r="C1516" i="1"/>
  <c r="D1515" i="1"/>
  <c r="C1515" i="1"/>
  <c r="D1514" i="1"/>
  <c r="H1514" i="1" s="1"/>
  <c r="C1514" i="1"/>
  <c r="H1513" i="1"/>
  <c r="G1513" i="1"/>
  <c r="D1513" i="1"/>
  <c r="C1513" i="1"/>
  <c r="H1512" i="1"/>
  <c r="D1512" i="1"/>
  <c r="C1512" i="1"/>
  <c r="G1512" i="1" s="1"/>
  <c r="H1511" i="1"/>
  <c r="D1511" i="1"/>
  <c r="C1511" i="1"/>
  <c r="G1511" i="1" s="1"/>
  <c r="D1509" i="1"/>
  <c r="C1509" i="1"/>
  <c r="D1508" i="1"/>
  <c r="C1508" i="1"/>
  <c r="H1507" i="1"/>
  <c r="G1507" i="1"/>
  <c r="D1507" i="1"/>
  <c r="C1507" i="1"/>
  <c r="D1506" i="1"/>
  <c r="C1506" i="1"/>
  <c r="D1505" i="1"/>
  <c r="C1505" i="1"/>
  <c r="H1504" i="1"/>
  <c r="G1504" i="1"/>
  <c r="D1504" i="1"/>
  <c r="C1504" i="1"/>
  <c r="G1503" i="1"/>
  <c r="D1503" i="1"/>
  <c r="C1503" i="1"/>
  <c r="H1503" i="1" s="1"/>
  <c r="H1502" i="1"/>
  <c r="D1502" i="1"/>
  <c r="C1502" i="1"/>
  <c r="G1502" i="1" s="1"/>
  <c r="G1501" i="1"/>
  <c r="D1501" i="1"/>
  <c r="H1501" i="1" s="1"/>
  <c r="C1501" i="1"/>
  <c r="D1500" i="1"/>
  <c r="H1500" i="1" s="1"/>
  <c r="C1500" i="1"/>
  <c r="D1499" i="1"/>
  <c r="H1499" i="1" s="1"/>
  <c r="C1499" i="1"/>
  <c r="D1498" i="1"/>
  <c r="C1498" i="1"/>
  <c r="H1497" i="1"/>
  <c r="D1497" i="1"/>
  <c r="C1497" i="1"/>
  <c r="G1497" i="1" s="1"/>
  <c r="D1496" i="1"/>
  <c r="C1496" i="1"/>
  <c r="G1495" i="1"/>
  <c r="D1495" i="1"/>
  <c r="H1495" i="1" s="1"/>
  <c r="C1495" i="1"/>
  <c r="H1494" i="1"/>
  <c r="G1494" i="1"/>
  <c r="D1494" i="1"/>
  <c r="C1494" i="1"/>
  <c r="H1493" i="1"/>
  <c r="D1493" i="1"/>
  <c r="C1493" i="1"/>
  <c r="G1493" i="1" s="1"/>
  <c r="H1492" i="1"/>
  <c r="D1492" i="1"/>
  <c r="G1492" i="1" s="1"/>
  <c r="C1492" i="1"/>
  <c r="H1491" i="1"/>
  <c r="G1491" i="1"/>
  <c r="D1491" i="1"/>
  <c r="C1491" i="1"/>
  <c r="D1490" i="1"/>
  <c r="H1490" i="1" s="1"/>
  <c r="C1490" i="1"/>
  <c r="H1489" i="1"/>
  <c r="G1489" i="1"/>
  <c r="D1489" i="1"/>
  <c r="C1489" i="1"/>
  <c r="D1488" i="1"/>
  <c r="C1488" i="1"/>
  <c r="H1488" i="1" s="1"/>
  <c r="D1487" i="1"/>
  <c r="C1487" i="1"/>
  <c r="G1487" i="1" s="1"/>
  <c r="D1486" i="1"/>
  <c r="C1486" i="1"/>
  <c r="D1485" i="1"/>
  <c r="C1485" i="1"/>
  <c r="H1484" i="1"/>
  <c r="D1484" i="1"/>
  <c r="C1484" i="1"/>
  <c r="G1484" i="1" s="1"/>
  <c r="H1483" i="1"/>
  <c r="D1483" i="1"/>
  <c r="G1483" i="1" s="1"/>
  <c r="C1483" i="1"/>
  <c r="D1482" i="1"/>
  <c r="C1482" i="1"/>
  <c r="H1481" i="1"/>
  <c r="D1481" i="1"/>
  <c r="C1481" i="1"/>
  <c r="H1480" i="1"/>
  <c r="G1480" i="1"/>
  <c r="D1480" i="1"/>
  <c r="C1480" i="1"/>
  <c r="H1479" i="1"/>
  <c r="D1479" i="1"/>
  <c r="C1479" i="1"/>
  <c r="G1479" i="1" s="1"/>
  <c r="D1478" i="1"/>
  <c r="C1478" i="1"/>
  <c r="G1478" i="1" s="1"/>
  <c r="D1477" i="1"/>
  <c r="H1477" i="1" s="1"/>
  <c r="C1477" i="1"/>
  <c r="H1476" i="1"/>
  <c r="G1476" i="1"/>
  <c r="D1476" i="1"/>
  <c r="C1476" i="1"/>
  <c r="D1475" i="1"/>
  <c r="C1475" i="1"/>
  <c r="H1474" i="1"/>
  <c r="D1474" i="1"/>
  <c r="G1474" i="1" s="1"/>
  <c r="C1474" i="1"/>
  <c r="D1473" i="1"/>
  <c r="C1473" i="1"/>
  <c r="D1472" i="1"/>
  <c r="C1472" i="1"/>
  <c r="H1471" i="1"/>
  <c r="G1471" i="1"/>
  <c r="D1471" i="1"/>
  <c r="C1471" i="1"/>
  <c r="D1470" i="1"/>
  <c r="C1470" i="1"/>
  <c r="D1469" i="1"/>
  <c r="C1469" i="1"/>
  <c r="H1468" i="1"/>
  <c r="G1468" i="1"/>
  <c r="D1468" i="1"/>
  <c r="C1468" i="1"/>
  <c r="G1467" i="1"/>
  <c r="D1467" i="1"/>
  <c r="C1467" i="1"/>
  <c r="H1467" i="1" s="1"/>
  <c r="H1466" i="1"/>
  <c r="D1466" i="1"/>
  <c r="C1466" i="1"/>
  <c r="G1466" i="1" s="1"/>
  <c r="G1465" i="1"/>
  <c r="D1465" i="1"/>
  <c r="H1465" i="1" s="1"/>
  <c r="C1465" i="1"/>
  <c r="D1464" i="1"/>
  <c r="H1464" i="1" s="1"/>
  <c r="C1464" i="1"/>
  <c r="H1463" i="1"/>
  <c r="G1463" i="1"/>
  <c r="D1463" i="1"/>
  <c r="C1463" i="1"/>
  <c r="D1462" i="1"/>
  <c r="H1462" i="1" s="1"/>
  <c r="C1462" i="1"/>
  <c r="D1461" i="1"/>
  <c r="H1461" i="1" s="1"/>
  <c r="C1461" i="1"/>
  <c r="H1460" i="1"/>
  <c r="G1460" i="1"/>
  <c r="D1460" i="1"/>
  <c r="C1460" i="1"/>
  <c r="D1459" i="1"/>
  <c r="C1459" i="1"/>
  <c r="H1459" i="1" s="1"/>
  <c r="D1458" i="1"/>
  <c r="H1458" i="1" s="1"/>
  <c r="C1458" i="1"/>
  <c r="H1457" i="1"/>
  <c r="G1457" i="1"/>
  <c r="D1457" i="1"/>
  <c r="C1457" i="1"/>
  <c r="D1456" i="1"/>
  <c r="C1456" i="1"/>
  <c r="H1456" i="1" s="1"/>
  <c r="D1455" i="1"/>
  <c r="H1455" i="1" s="1"/>
  <c r="C1455" i="1"/>
  <c r="H1454" i="1"/>
  <c r="G1454" i="1"/>
  <c r="D1454" i="1"/>
  <c r="C1454" i="1"/>
  <c r="D1453" i="1"/>
  <c r="C1453" i="1"/>
  <c r="H1453" i="1" s="1"/>
  <c r="D1452" i="1"/>
  <c r="H1452" i="1" s="1"/>
  <c r="C1452" i="1"/>
  <c r="H1451" i="1"/>
  <c r="G1451" i="1"/>
  <c r="D1451" i="1"/>
  <c r="C1451" i="1"/>
  <c r="D1450" i="1"/>
  <c r="C1450" i="1"/>
  <c r="H1450" i="1" s="1"/>
  <c r="D1449" i="1"/>
  <c r="H1449" i="1" s="1"/>
  <c r="C1449" i="1"/>
  <c r="H1448" i="1"/>
  <c r="G1448" i="1"/>
  <c r="D1448" i="1"/>
  <c r="C1448" i="1"/>
  <c r="D1447" i="1"/>
  <c r="C1447" i="1"/>
  <c r="H1447" i="1" s="1"/>
  <c r="D1446" i="1"/>
  <c r="H1446" i="1" s="1"/>
  <c r="C1446" i="1"/>
  <c r="H1445" i="1"/>
  <c r="G1445" i="1"/>
  <c r="D1445" i="1"/>
  <c r="C1445" i="1"/>
  <c r="G1444" i="1"/>
  <c r="D1444" i="1"/>
  <c r="C1444" i="1"/>
  <c r="H1444" i="1" s="1"/>
  <c r="D1443" i="1"/>
  <c r="H1443" i="1" s="1"/>
  <c r="C1443" i="1"/>
  <c r="H1442" i="1"/>
  <c r="G1442" i="1"/>
  <c r="D1442" i="1"/>
  <c r="C1442" i="1"/>
  <c r="D1441" i="1"/>
  <c r="C1441" i="1"/>
  <c r="H1441" i="1" s="1"/>
  <c r="D1440" i="1"/>
  <c r="H1440" i="1" s="1"/>
  <c r="C1440" i="1"/>
  <c r="H1439" i="1"/>
  <c r="G1439" i="1"/>
  <c r="D1439" i="1"/>
  <c r="C1439" i="1"/>
  <c r="D1438" i="1"/>
  <c r="C1438" i="1"/>
  <c r="H1438" i="1" s="1"/>
  <c r="D1437" i="1"/>
  <c r="H1437" i="1" s="1"/>
  <c r="C1437" i="1"/>
  <c r="H1436" i="1"/>
  <c r="G1436" i="1"/>
  <c r="D1436" i="1"/>
  <c r="C1436" i="1"/>
  <c r="D1435" i="1"/>
  <c r="C1435" i="1"/>
  <c r="H1435" i="1" s="1"/>
  <c r="D1434" i="1"/>
  <c r="C1434" i="1"/>
  <c r="H1433" i="1"/>
  <c r="G1433" i="1"/>
  <c r="D1433" i="1"/>
  <c r="C1433" i="1"/>
  <c r="G1432" i="1"/>
  <c r="D1432" i="1"/>
  <c r="C1432" i="1"/>
  <c r="H1432" i="1" s="1"/>
  <c r="H1430" i="1"/>
  <c r="G1430" i="1"/>
  <c r="D1430" i="1"/>
  <c r="C1430" i="1"/>
  <c r="G1429" i="1"/>
  <c r="D1429" i="1"/>
  <c r="C1429" i="1"/>
  <c r="D1428" i="1"/>
  <c r="C1428" i="1"/>
  <c r="H1427" i="1"/>
  <c r="G1427" i="1"/>
  <c r="D1427" i="1"/>
  <c r="C1427" i="1"/>
  <c r="G1426" i="1"/>
  <c r="D1426" i="1"/>
  <c r="C1426" i="1"/>
  <c r="H1426" i="1" s="1"/>
  <c r="D1425" i="1"/>
  <c r="C1425" i="1"/>
  <c r="H1424" i="1"/>
  <c r="G1424" i="1"/>
  <c r="D1424" i="1"/>
  <c r="C1424" i="1"/>
  <c r="D1423" i="1"/>
  <c r="G1423" i="1" s="1"/>
  <c r="C1423" i="1"/>
  <c r="D1422" i="1"/>
  <c r="C1422" i="1"/>
  <c r="H1421" i="1"/>
  <c r="G1421" i="1"/>
  <c r="D1421" i="1"/>
  <c r="C1421" i="1"/>
  <c r="G1420" i="1"/>
  <c r="D1420" i="1"/>
  <c r="C1420" i="1"/>
  <c r="D1419" i="1"/>
  <c r="C1419" i="1"/>
  <c r="H1418" i="1"/>
  <c r="G1418" i="1"/>
  <c r="D1418" i="1"/>
  <c r="C1418" i="1"/>
  <c r="G1417" i="1"/>
  <c r="D1417" i="1"/>
  <c r="C1417" i="1"/>
  <c r="D1416" i="1"/>
  <c r="C1416" i="1"/>
  <c r="H1415" i="1"/>
  <c r="G1415" i="1"/>
  <c r="D1415" i="1"/>
  <c r="C1415" i="1"/>
  <c r="G1414" i="1"/>
  <c r="D1414" i="1"/>
  <c r="C1414" i="1"/>
  <c r="H1414" i="1" s="1"/>
  <c r="D1413" i="1"/>
  <c r="C1413" i="1"/>
  <c r="H1412" i="1"/>
  <c r="G1412" i="1"/>
  <c r="D1412" i="1"/>
  <c r="C1412" i="1"/>
  <c r="D1411" i="1"/>
  <c r="G1411" i="1" s="1"/>
  <c r="C1411" i="1"/>
  <c r="D1410" i="1"/>
  <c r="C1410" i="1"/>
  <c r="H1409" i="1"/>
  <c r="G1409" i="1"/>
  <c r="D1409" i="1"/>
  <c r="C1409" i="1"/>
  <c r="G1408" i="1"/>
  <c r="D1408" i="1"/>
  <c r="C1408" i="1"/>
  <c r="D1407" i="1"/>
  <c r="C1407" i="1"/>
  <c r="H1406" i="1"/>
  <c r="G1406" i="1"/>
  <c r="D1406" i="1"/>
  <c r="C1406" i="1"/>
  <c r="G1405" i="1"/>
  <c r="D1405" i="1"/>
  <c r="C1405" i="1"/>
  <c r="D1404" i="1"/>
  <c r="C1404" i="1"/>
  <c r="H1403" i="1"/>
  <c r="G1403" i="1"/>
  <c r="D1403" i="1"/>
  <c r="C1403" i="1"/>
  <c r="G1402" i="1"/>
  <c r="D1402" i="1"/>
  <c r="C1402" i="1"/>
  <c r="H1402" i="1" s="1"/>
  <c r="D1401" i="1"/>
  <c r="H1400" i="1"/>
  <c r="G1400" i="1"/>
  <c r="D1400" i="1"/>
  <c r="C1400" i="1"/>
  <c r="D1399" i="1"/>
  <c r="C1399" i="1"/>
  <c r="H1399" i="1" s="1"/>
  <c r="D1398" i="1"/>
  <c r="C1398" i="1"/>
  <c r="H1397" i="1"/>
  <c r="G1397" i="1"/>
  <c r="D1397" i="1"/>
  <c r="C1397" i="1"/>
  <c r="D1396" i="1"/>
  <c r="C1396" i="1"/>
  <c r="D1395" i="1"/>
  <c r="C1395" i="1"/>
  <c r="H1394" i="1"/>
  <c r="G1394" i="1"/>
  <c r="D1394" i="1"/>
  <c r="C1394" i="1"/>
  <c r="D1393" i="1"/>
  <c r="G1393" i="1" s="1"/>
  <c r="C1393" i="1"/>
  <c r="D1392" i="1"/>
  <c r="C1392" i="1"/>
  <c r="H1391" i="1"/>
  <c r="G1391" i="1"/>
  <c r="D1391" i="1"/>
  <c r="C1391" i="1"/>
  <c r="D1390" i="1"/>
  <c r="C1390" i="1"/>
  <c r="D1389" i="1"/>
  <c r="C1389" i="1"/>
  <c r="D1388" i="1"/>
  <c r="C1388" i="1"/>
  <c r="D1387" i="1"/>
  <c r="C1387" i="1"/>
  <c r="D1386" i="1"/>
  <c r="C1386" i="1"/>
  <c r="D1385" i="1"/>
  <c r="C1385" i="1"/>
  <c r="D1384" i="1"/>
  <c r="C1384" i="1"/>
  <c r="D1383" i="1"/>
  <c r="C1383" i="1"/>
  <c r="H1382" i="1"/>
  <c r="G1382" i="1"/>
  <c r="D1382" i="1"/>
  <c r="C1382" i="1"/>
  <c r="D1381" i="1"/>
  <c r="G1381" i="1" s="1"/>
  <c r="C1381" i="1"/>
  <c r="D1380" i="1"/>
  <c r="C1380" i="1"/>
  <c r="H1379" i="1"/>
  <c r="G1379" i="1"/>
  <c r="D1379" i="1"/>
  <c r="C1379" i="1"/>
  <c r="D1378" i="1"/>
  <c r="C1378" i="1"/>
  <c r="D1377" i="1"/>
  <c r="C1377" i="1"/>
  <c r="H1376" i="1"/>
  <c r="G1376" i="1"/>
  <c r="D1376" i="1"/>
  <c r="C1376" i="1"/>
  <c r="D1375" i="1"/>
  <c r="C1375" i="1"/>
  <c r="H1375" i="1" s="1"/>
  <c r="D1374" i="1"/>
  <c r="C1374" i="1"/>
  <c r="H1373" i="1"/>
  <c r="G1373" i="1"/>
  <c r="D1373" i="1"/>
  <c r="C1373" i="1"/>
  <c r="D1372" i="1"/>
  <c r="C1372" i="1"/>
  <c r="D1371" i="1"/>
  <c r="C1371" i="1"/>
  <c r="H1370" i="1"/>
  <c r="G1370" i="1"/>
  <c r="D1370" i="1"/>
  <c r="C1370" i="1"/>
  <c r="D1369" i="1"/>
  <c r="G1369" i="1" s="1"/>
  <c r="C1369" i="1"/>
  <c r="D1368" i="1"/>
  <c r="C1368" i="1"/>
  <c r="H1367" i="1"/>
  <c r="G1367" i="1"/>
  <c r="D1367" i="1"/>
  <c r="C1367" i="1"/>
  <c r="D1366" i="1"/>
  <c r="C1366" i="1"/>
  <c r="D1365" i="1"/>
  <c r="C1365" i="1"/>
  <c r="H1364" i="1"/>
  <c r="G1364" i="1"/>
  <c r="D1364" i="1"/>
  <c r="C1364" i="1"/>
  <c r="D1363" i="1"/>
  <c r="C1363" i="1"/>
  <c r="H1363" i="1" s="1"/>
  <c r="D1362" i="1"/>
  <c r="C1362" i="1"/>
  <c r="H1361" i="1"/>
  <c r="G1361" i="1"/>
  <c r="D1361" i="1"/>
  <c r="C1361" i="1"/>
  <c r="D1360" i="1"/>
  <c r="C1360" i="1"/>
  <c r="D1359" i="1"/>
  <c r="C1359" i="1"/>
  <c r="H1358" i="1"/>
  <c r="G1358" i="1"/>
  <c r="D1358" i="1"/>
  <c r="C1358" i="1"/>
  <c r="G1357" i="1"/>
  <c r="D1357" i="1"/>
  <c r="C1357" i="1"/>
  <c r="D1356" i="1"/>
  <c r="C1356" i="1"/>
  <c r="H1355" i="1"/>
  <c r="G1355" i="1"/>
  <c r="D1355" i="1"/>
  <c r="C1355" i="1"/>
  <c r="D1354" i="1"/>
  <c r="C1354" i="1"/>
  <c r="D1353" i="1"/>
  <c r="C1353" i="1"/>
  <c r="H1352" i="1"/>
  <c r="G1352" i="1"/>
  <c r="D1352" i="1"/>
  <c r="C1352" i="1"/>
  <c r="D1351" i="1"/>
  <c r="C1351" i="1"/>
  <c r="H1351" i="1" s="1"/>
  <c r="D1350" i="1"/>
  <c r="C1350" i="1"/>
  <c r="H1349" i="1"/>
  <c r="G1349" i="1"/>
  <c r="D1349" i="1"/>
  <c r="C1349" i="1"/>
  <c r="D1348" i="1"/>
  <c r="C1348"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D1291" i="1"/>
  <c r="C1291" i="1"/>
  <c r="H1290" i="1"/>
  <c r="G1290" i="1"/>
  <c r="D1290" i="1"/>
  <c r="C1290" i="1"/>
  <c r="H1289" i="1"/>
  <c r="G1289" i="1"/>
  <c r="D1289" i="1"/>
  <c r="C1289" i="1"/>
  <c r="H1288" i="1"/>
  <c r="G1288" i="1"/>
  <c r="D1288" i="1"/>
  <c r="C1288"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H1264" i="1"/>
  <c r="G1264" i="1"/>
  <c r="D1264" i="1"/>
  <c r="C1264" i="1"/>
  <c r="D1263" i="1"/>
  <c r="H1263" i="1" s="1"/>
  <c r="C1263" i="1"/>
  <c r="D1262" i="1"/>
  <c r="G1262" i="1" s="1"/>
  <c r="C1262" i="1"/>
  <c r="D1261" i="1"/>
  <c r="H1261" i="1" s="1"/>
  <c r="C1261" i="1"/>
  <c r="D1260" i="1"/>
  <c r="H1260" i="1" s="1"/>
  <c r="C1260" i="1"/>
  <c r="C1259" i="1"/>
  <c r="D1258" i="1"/>
  <c r="H1258" i="1" s="1"/>
  <c r="C1258" i="1"/>
  <c r="D1257" i="1"/>
  <c r="H1257" i="1" s="1"/>
  <c r="C1257" i="1"/>
  <c r="D1256" i="1"/>
  <c r="H1256" i="1" s="1"/>
  <c r="C1256" i="1"/>
  <c r="H1254" i="1"/>
  <c r="G1254" i="1"/>
  <c r="D1254" i="1"/>
  <c r="C1254" i="1"/>
  <c r="H1253" i="1"/>
  <c r="G1253" i="1"/>
  <c r="D1253" i="1"/>
  <c r="C1253" i="1"/>
  <c r="H1252" i="1"/>
  <c r="G1252" i="1"/>
  <c r="D1252" i="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D1238" i="1"/>
  <c r="G1238" i="1" s="1"/>
  <c r="C1238" i="1"/>
  <c r="H1237" i="1"/>
  <c r="G1237" i="1"/>
  <c r="D1237" i="1"/>
  <c r="C1237" i="1"/>
  <c r="H1236" i="1"/>
  <c r="G1236" i="1"/>
  <c r="D1236" i="1"/>
  <c r="C1236" i="1"/>
  <c r="H1235" i="1"/>
  <c r="D1235" i="1"/>
  <c r="G1235" i="1" s="1"/>
  <c r="C1235" i="1"/>
  <c r="H1234" i="1"/>
  <c r="G1234" i="1"/>
  <c r="D1234" i="1"/>
  <c r="C1234" i="1"/>
  <c r="H1233" i="1"/>
  <c r="G1233" i="1"/>
  <c r="D1233" i="1"/>
  <c r="C1233" i="1"/>
  <c r="H1232" i="1"/>
  <c r="D1232" i="1"/>
  <c r="G1232" i="1" s="1"/>
  <c r="C1232" i="1"/>
  <c r="H1231" i="1"/>
  <c r="G1231" i="1"/>
  <c r="D1231" i="1"/>
  <c r="C1231" i="1"/>
  <c r="H1230" i="1"/>
  <c r="G1230" i="1"/>
  <c r="D1230" i="1"/>
  <c r="C1230" i="1"/>
  <c r="H1229" i="1"/>
  <c r="D1229" i="1"/>
  <c r="G1229" i="1" s="1"/>
  <c r="C1229" i="1"/>
  <c r="H1228" i="1"/>
  <c r="G1228" i="1"/>
  <c r="D1228" i="1"/>
  <c r="C1228" i="1"/>
  <c r="H1227" i="1"/>
  <c r="G1227" i="1"/>
  <c r="D1227" i="1"/>
  <c r="C1227" i="1"/>
  <c r="H1226" i="1"/>
  <c r="D1226" i="1"/>
  <c r="G1226" i="1" s="1"/>
  <c r="C1226" i="1"/>
  <c r="H1225" i="1"/>
  <c r="G1225" i="1"/>
  <c r="D1225" i="1"/>
  <c r="C1225" i="1"/>
  <c r="H1224" i="1"/>
  <c r="G1224" i="1"/>
  <c r="D1224" i="1"/>
  <c r="C1224" i="1"/>
  <c r="H1223" i="1"/>
  <c r="D1223" i="1"/>
  <c r="G1223" i="1" s="1"/>
  <c r="C1223" i="1"/>
  <c r="H1222" i="1"/>
  <c r="G1222" i="1"/>
  <c r="D1222" i="1"/>
  <c r="C1222" i="1"/>
  <c r="H1221" i="1"/>
  <c r="G1221" i="1"/>
  <c r="D1221" i="1"/>
  <c r="C1221" i="1"/>
  <c r="H1220" i="1"/>
  <c r="D1220" i="1"/>
  <c r="G1220" i="1" s="1"/>
  <c r="C1220" i="1"/>
  <c r="H1219" i="1"/>
  <c r="G1219" i="1"/>
  <c r="D1219" i="1"/>
  <c r="C1219" i="1"/>
  <c r="H1218" i="1"/>
  <c r="G1218" i="1"/>
  <c r="D1218" i="1"/>
  <c r="C1218" i="1"/>
  <c r="H1217" i="1"/>
  <c r="D1217" i="1"/>
  <c r="G1217" i="1" s="1"/>
  <c r="C1217" i="1"/>
  <c r="H1216" i="1"/>
  <c r="G1216" i="1"/>
  <c r="D1216" i="1"/>
  <c r="C1216" i="1"/>
  <c r="H1215" i="1"/>
  <c r="G1215" i="1"/>
  <c r="D1215" i="1"/>
  <c r="C1215" i="1"/>
  <c r="H1214" i="1"/>
  <c r="D1214" i="1"/>
  <c r="G1214" i="1" s="1"/>
  <c r="C1214" i="1"/>
  <c r="H1213" i="1"/>
  <c r="G1213" i="1"/>
  <c r="D1213" i="1"/>
  <c r="C1213" i="1"/>
  <c r="H1212" i="1"/>
  <c r="G1212" i="1"/>
  <c r="D1212" i="1"/>
  <c r="C1212" i="1"/>
  <c r="H1211" i="1"/>
  <c r="D1211" i="1"/>
  <c r="G1211" i="1" s="1"/>
  <c r="C1211" i="1"/>
  <c r="H1210" i="1"/>
  <c r="G1210" i="1"/>
  <c r="D1210" i="1"/>
  <c r="C1210" i="1"/>
  <c r="H1209" i="1"/>
  <c r="G1209" i="1"/>
  <c r="D1209" i="1"/>
  <c r="C1209" i="1"/>
  <c r="H1208" i="1"/>
  <c r="D1208" i="1"/>
  <c r="G1208" i="1" s="1"/>
  <c r="C1208" i="1"/>
  <c r="H1207" i="1"/>
  <c r="G1207" i="1"/>
  <c r="D1207" i="1"/>
  <c r="C1207" i="1"/>
  <c r="H1206" i="1"/>
  <c r="G1206" i="1"/>
  <c r="D1206" i="1"/>
  <c r="C1206" i="1"/>
  <c r="H1205" i="1"/>
  <c r="D1205" i="1"/>
  <c r="G1205" i="1" s="1"/>
  <c r="C1205" i="1"/>
  <c r="H1204" i="1"/>
  <c r="G1204" i="1"/>
  <c r="D1204" i="1"/>
  <c r="C1204" i="1"/>
  <c r="H1203" i="1"/>
  <c r="G1203" i="1"/>
  <c r="D1203" i="1"/>
  <c r="C1203" i="1"/>
  <c r="H1202" i="1"/>
  <c r="D1202" i="1"/>
  <c r="G1202" i="1" s="1"/>
  <c r="C1202" i="1"/>
  <c r="H1201" i="1"/>
  <c r="G1201" i="1"/>
  <c r="D1201" i="1"/>
  <c r="C1201" i="1"/>
  <c r="H1200" i="1"/>
  <c r="G1200" i="1"/>
  <c r="D1200" i="1"/>
  <c r="C1200" i="1"/>
  <c r="H1199" i="1"/>
  <c r="D1199" i="1"/>
  <c r="G1199" i="1" s="1"/>
  <c r="C1199" i="1"/>
  <c r="H1198" i="1"/>
  <c r="G1198" i="1"/>
  <c r="D1198" i="1"/>
  <c r="C1198" i="1"/>
  <c r="H1197" i="1"/>
  <c r="G1197" i="1"/>
  <c r="D1197" i="1"/>
  <c r="C1197" i="1"/>
  <c r="H1196" i="1"/>
  <c r="D1196" i="1"/>
  <c r="G1196" i="1" s="1"/>
  <c r="C1196" i="1"/>
  <c r="H1195" i="1"/>
  <c r="G1195" i="1"/>
  <c r="D1195" i="1"/>
  <c r="C1195" i="1"/>
  <c r="H1194" i="1"/>
  <c r="G1194" i="1"/>
  <c r="D1194" i="1"/>
  <c r="C1194" i="1"/>
  <c r="H1193" i="1"/>
  <c r="D1193" i="1"/>
  <c r="G1193" i="1" s="1"/>
  <c r="C1193" i="1"/>
  <c r="H1192" i="1"/>
  <c r="G1192" i="1"/>
  <c r="D1192" i="1"/>
  <c r="C1192" i="1"/>
  <c r="H1191" i="1"/>
  <c r="G1191" i="1"/>
  <c r="D1191" i="1"/>
  <c r="C1191" i="1"/>
  <c r="H1190" i="1"/>
  <c r="D1190" i="1"/>
  <c r="G1190" i="1" s="1"/>
  <c r="C1190" i="1"/>
  <c r="H1189" i="1"/>
  <c r="G1189" i="1"/>
  <c r="D1189" i="1"/>
  <c r="C1189" i="1"/>
  <c r="D1188" i="1"/>
  <c r="H1188" i="1" s="1"/>
  <c r="C1188" i="1"/>
  <c r="H1187" i="1"/>
  <c r="D1187" i="1"/>
  <c r="G1187" i="1" s="1"/>
  <c r="C1187" i="1"/>
  <c r="H1186" i="1"/>
  <c r="G1186" i="1"/>
  <c r="D1186" i="1"/>
  <c r="C1186" i="1"/>
  <c r="D1185" i="1"/>
  <c r="H1185" i="1" s="1"/>
  <c r="C1185" i="1"/>
  <c r="D1184" i="1"/>
  <c r="H1184" i="1" s="1"/>
  <c r="C1184" i="1"/>
  <c r="D1183" i="1"/>
  <c r="G1183" i="1" s="1"/>
  <c r="C1183" i="1"/>
  <c r="C1182" i="1"/>
  <c r="D1179" i="1"/>
  <c r="H1179" i="1" s="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H1165" i="1" s="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D1069" i="1"/>
  <c r="H1069" i="1" s="1"/>
  <c r="C1069" i="1"/>
  <c r="D1068" i="1"/>
  <c r="H1068" i="1" s="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D1055" i="1"/>
  <c r="G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D1039" i="1"/>
  <c r="H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D1031" i="1"/>
  <c r="H1031" i="1" s="1"/>
  <c r="C1031" i="1"/>
  <c r="H1030" i="1"/>
  <c r="D1030" i="1"/>
  <c r="G1030" i="1" s="1"/>
  <c r="C1030" i="1"/>
  <c r="D1029" i="1"/>
  <c r="H1029" i="1" s="1"/>
  <c r="C1029" i="1"/>
  <c r="H1028" i="1"/>
  <c r="G1028" i="1"/>
  <c r="D1028" i="1"/>
  <c r="C1028" i="1"/>
  <c r="D1027" i="1"/>
  <c r="H1027" i="1" s="1"/>
  <c r="C1027" i="1"/>
  <c r="D1026" i="1"/>
  <c r="H1026" i="1" s="1"/>
  <c r="C1026" i="1"/>
  <c r="D1025" i="1"/>
  <c r="H1025" i="1" s="1"/>
  <c r="C1025" i="1"/>
  <c r="D1024" i="1"/>
  <c r="H1024" i="1" s="1"/>
  <c r="C1024" i="1"/>
  <c r="D1023" i="1"/>
  <c r="H1023" i="1" s="1"/>
  <c r="C1023" i="1"/>
  <c r="H1022" i="1"/>
  <c r="G1022" i="1"/>
  <c r="D1022" i="1"/>
  <c r="C1022" i="1"/>
  <c r="H1021" i="1"/>
  <c r="G1021" i="1"/>
  <c r="D1021" i="1"/>
  <c r="C1021" i="1"/>
  <c r="H1020" i="1"/>
  <c r="D1020" i="1"/>
  <c r="G1020" i="1" s="1"/>
  <c r="C1020" i="1"/>
  <c r="H1019" i="1"/>
  <c r="G1019" i="1"/>
  <c r="D1019" i="1"/>
  <c r="C1019" i="1"/>
  <c r="D1018" i="1"/>
  <c r="H1018" i="1" s="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D697" i="1"/>
  <c r="C697" i="1"/>
  <c r="H696" i="1"/>
  <c r="G696" i="1"/>
  <c r="D696" i="1"/>
  <c r="C696"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D678" i="1"/>
  <c r="H678" i="1" s="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D645" i="1"/>
  <c r="H645" i="1" s="1"/>
  <c r="C645" i="1"/>
  <c r="C642" i="1"/>
  <c r="C641" i="1"/>
  <c r="G636"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H422" i="1" s="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G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H301" i="1" s="1"/>
  <c r="C301" i="1"/>
  <c r="D300" i="1"/>
  <c r="G300" i="1" s="1"/>
  <c r="C300" i="1"/>
  <c r="H299" i="1"/>
  <c r="G299" i="1"/>
  <c r="D299" i="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H194" i="1"/>
  <c r="G194" i="1"/>
  <c r="D194" i="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H181" i="1"/>
  <c r="G181" i="1"/>
  <c r="D181" i="1"/>
  <c r="C181" i="1"/>
  <c r="D180" i="1"/>
  <c r="G180" i="1" s="1"/>
  <c r="C180" i="1"/>
  <c r="H179" i="1"/>
  <c r="G179" i="1"/>
  <c r="D179" i="1"/>
  <c r="C179" i="1"/>
  <c r="D178" i="1"/>
  <c r="H178" i="1" s="1"/>
  <c r="C178" i="1"/>
  <c r="D177" i="1"/>
  <c r="G177" i="1" s="1"/>
  <c r="C177" i="1"/>
  <c r="D176" i="1"/>
  <c r="H176" i="1" s="1"/>
  <c r="C176" i="1"/>
  <c r="D175" i="1"/>
  <c r="H175" i="1" s="1"/>
  <c r="C175" i="1"/>
  <c r="D174" i="1"/>
  <c r="G174" i="1" s="1"/>
  <c r="C174" i="1"/>
  <c r="D173" i="1"/>
  <c r="H173" i="1" s="1"/>
  <c r="C173" i="1"/>
  <c r="H172" i="1"/>
  <c r="G172" i="1"/>
  <c r="D172" i="1"/>
  <c r="C172" i="1"/>
  <c r="H171" i="1"/>
  <c r="G171" i="1"/>
  <c r="D171" i="1"/>
  <c r="C171" i="1"/>
  <c r="D170" i="1"/>
  <c r="H170" i="1" s="1"/>
  <c r="C170" i="1"/>
  <c r="D169" i="1"/>
  <c r="H169" i="1" s="1"/>
  <c r="C169" i="1"/>
  <c r="D168" i="1"/>
  <c r="G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H159" i="1"/>
  <c r="G159" i="1"/>
  <c r="D159" i="1"/>
  <c r="C159" i="1"/>
  <c r="D158" i="1"/>
  <c r="H158" i="1" s="1"/>
  <c r="C158" i="1"/>
  <c r="H157" i="1"/>
  <c r="G157" i="1"/>
  <c r="D157" i="1"/>
  <c r="C157" i="1"/>
  <c r="D156" i="1"/>
  <c r="G156" i="1" s="1"/>
  <c r="C156" i="1"/>
  <c r="D155" i="1"/>
  <c r="H155" i="1" s="1"/>
  <c r="C155" i="1"/>
  <c r="H154" i="1"/>
  <c r="G154" i="1"/>
  <c r="D154" i="1"/>
  <c r="C154" i="1"/>
  <c r="D153" i="1"/>
  <c r="G153" i="1" s="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H131" i="1"/>
  <c r="D131" i="1"/>
  <c r="G131" i="1" s="1"/>
  <c r="C131" i="1"/>
  <c r="H130" i="1"/>
  <c r="D130" i="1"/>
  <c r="G130" i="1" s="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D71" i="1"/>
  <c r="G71" i="1" s="1"/>
  <c r="C71" i="1"/>
  <c r="H70" i="1"/>
  <c r="D70" i="1"/>
  <c r="G70" i="1" s="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634" i="1" l="1"/>
  <c r="G1635" i="1"/>
  <c r="H697" i="1"/>
  <c r="G695" i="1"/>
  <c r="E38" i="9"/>
  <c r="B38" i="9" s="1"/>
  <c r="H695" i="1"/>
  <c r="H1251" i="1"/>
  <c r="G1686" i="1"/>
  <c r="H1681" i="1"/>
  <c r="G1683" i="1"/>
  <c r="H1620" i="1"/>
  <c r="H1613" i="1"/>
  <c r="G1607" i="1"/>
  <c r="H1604" i="1"/>
  <c r="G1606" i="1"/>
  <c r="G1605" i="1"/>
  <c r="G1601" i="1"/>
  <c r="E329" i="9"/>
  <c r="B329" i="9" s="1"/>
  <c r="G1594" i="1"/>
  <c r="H1592" i="1"/>
  <c r="H1588" i="1"/>
  <c r="G1587" i="1"/>
  <c r="G1585" i="1"/>
  <c r="G1586" i="1"/>
  <c r="E327" i="9"/>
  <c r="B327" i="9" s="1"/>
  <c r="E6" i="7"/>
  <c r="H1540" i="1"/>
  <c r="G1385" i="1"/>
  <c r="H1388" i="1"/>
  <c r="G1388" i="1"/>
  <c r="H1387" i="1"/>
  <c r="H1385" i="1"/>
  <c r="G1266" i="1"/>
  <c r="G1263" i="1"/>
  <c r="H1262" i="1"/>
  <c r="G1260" i="1"/>
  <c r="F256" i="5"/>
  <c r="G1261" i="1"/>
  <c r="G1258" i="1"/>
  <c r="G416" i="1"/>
  <c r="G415" i="1"/>
  <c r="E648" i="4"/>
  <c r="D642" i="1" s="1"/>
  <c r="H642" i="1" s="1"/>
  <c r="G414" i="1"/>
  <c r="G1087" i="1"/>
  <c r="H1516" i="1"/>
  <c r="E114" i="6"/>
  <c r="I30" i="3" s="1"/>
  <c r="G1522" i="1"/>
  <c r="F428" i="4"/>
  <c r="H1291" i="1"/>
  <c r="D274" i="5"/>
  <c r="H1287" i="1"/>
  <c r="H1281" i="1"/>
  <c r="G1305" i="1"/>
  <c r="G1340" i="1"/>
  <c r="G1339" i="1"/>
  <c r="E307" i="9"/>
  <c r="B307" i="9" s="1"/>
  <c r="G1311" i="1"/>
  <c r="G1306" i="1"/>
  <c r="G1292" i="1"/>
  <c r="G1291" i="1"/>
  <c r="G1281" i="1"/>
  <c r="G1287" i="1"/>
  <c r="E303" i="9"/>
  <c r="B303" i="9" s="1"/>
  <c r="E255" i="5"/>
  <c r="D1259" i="1" s="1"/>
  <c r="G1265" i="1"/>
  <c r="G1256" i="1"/>
  <c r="G1257" i="1"/>
  <c r="F252" i="5"/>
  <c r="G1251" i="1"/>
  <c r="H336" i="9"/>
  <c r="D1182" i="1"/>
  <c r="H1182" i="1" s="1"/>
  <c r="G1188" i="1"/>
  <c r="G1185" i="1"/>
  <c r="G1184" i="1"/>
  <c r="H1183" i="1"/>
  <c r="G1176" i="1"/>
  <c r="G1179" i="1"/>
  <c r="G1166" i="1"/>
  <c r="G1165" i="1"/>
  <c r="G1155" i="1"/>
  <c r="G1161" i="1"/>
  <c r="G1078" i="1"/>
  <c r="F341" i="9"/>
  <c r="B341" i="9" s="1"/>
  <c r="G1076" i="1"/>
  <c r="G1068" i="1"/>
  <c r="G1069" i="1"/>
  <c r="G1060" i="1"/>
  <c r="G1059" i="1"/>
  <c r="G1057" i="1"/>
  <c r="H1055" i="1"/>
  <c r="G1050" i="1"/>
  <c r="G1052" i="1"/>
  <c r="G1045" i="1"/>
  <c r="G1041" i="1"/>
  <c r="F35" i="5"/>
  <c r="G1040" i="1"/>
  <c r="G1039" i="1"/>
  <c r="G1035" i="1"/>
  <c r="G1034" i="1"/>
  <c r="F29" i="5"/>
  <c r="G1033" i="1"/>
  <c r="G1031" i="1"/>
  <c r="G1029" i="1"/>
  <c r="G1027" i="1"/>
  <c r="G1026" i="1"/>
  <c r="F19" i="5"/>
  <c r="G1024" i="1"/>
  <c r="G1025" i="1"/>
  <c r="G1023" i="1"/>
  <c r="G1018" i="1"/>
  <c r="E37" i="9"/>
  <c r="B37" i="9" s="1"/>
  <c r="G697" i="1"/>
  <c r="G653" i="1"/>
  <c r="H298" i="1"/>
  <c r="H71" i="1"/>
  <c r="E320" i="9"/>
  <c r="B320" i="9" s="1"/>
  <c r="G679" i="1"/>
  <c r="G678" i="1"/>
  <c r="G677" i="1"/>
  <c r="E26" i="9"/>
  <c r="B26" i="9" s="1"/>
  <c r="B296" i="9"/>
  <c r="G648" i="1"/>
  <c r="G647" i="1"/>
  <c r="G646" i="1"/>
  <c r="G649" i="1"/>
  <c r="F656" i="4"/>
  <c r="G645" i="1"/>
  <c r="G388" i="1"/>
  <c r="G389" i="1"/>
  <c r="F393" i="4"/>
  <c r="G381" i="1"/>
  <c r="G376" i="1"/>
  <c r="G375" i="1"/>
  <c r="F379" i="4"/>
  <c r="G374" i="1"/>
  <c r="E373" i="4"/>
  <c r="D368" i="1" s="1"/>
  <c r="H317" i="1"/>
  <c r="G318" i="1"/>
  <c r="G301" i="1"/>
  <c r="H300" i="1"/>
  <c r="G423" i="1"/>
  <c r="G422" i="1"/>
  <c r="G421" i="1"/>
  <c r="G272" i="1"/>
  <c r="G270" i="1"/>
  <c r="G212" i="1"/>
  <c r="E202" i="4"/>
  <c r="D198" i="1" s="1"/>
  <c r="G213" i="1"/>
  <c r="G197" i="1"/>
  <c r="B244" i="9"/>
  <c r="F243" i="9"/>
  <c r="G193" i="1"/>
  <c r="G192" i="1"/>
  <c r="G190" i="1"/>
  <c r="F242" i="9"/>
  <c r="B242" i="9" s="1"/>
  <c r="G184" i="1"/>
  <c r="B240" i="9"/>
  <c r="G182" i="1"/>
  <c r="E52" i="9"/>
  <c r="B52" i="9" s="1"/>
  <c r="B239" i="9"/>
  <c r="H180" i="1"/>
  <c r="F238" i="9"/>
  <c r="B238" i="9" s="1"/>
  <c r="E51" i="9"/>
  <c r="B51" i="9" s="1"/>
  <c r="G178" i="1"/>
  <c r="H177" i="1"/>
  <c r="G176" i="1"/>
  <c r="H174" i="1"/>
  <c r="G175" i="1"/>
  <c r="G173" i="1"/>
  <c r="G170" i="1"/>
  <c r="G169" i="1"/>
  <c r="H168" i="1"/>
  <c r="G166" i="1"/>
  <c r="G167" i="1"/>
  <c r="G165" i="1"/>
  <c r="G164" i="1"/>
  <c r="G163" i="1"/>
  <c r="G161" i="1"/>
  <c r="G162" i="1"/>
  <c r="H156" i="1"/>
  <c r="G158" i="1"/>
  <c r="G155" i="1"/>
  <c r="E48" i="9"/>
  <c r="B48" i="9" s="1"/>
  <c r="H153" i="1"/>
  <c r="G151" i="1"/>
  <c r="G150" i="1"/>
  <c r="G66" i="1"/>
  <c r="G64" i="1"/>
  <c r="G65" i="1"/>
  <c r="E311" i="9"/>
  <c r="B311" i="9" s="1"/>
  <c r="E324" i="9"/>
  <c r="B324" i="9" s="1"/>
  <c r="E36" i="9"/>
  <c r="B36" i="9" s="1"/>
  <c r="E312" i="9"/>
  <c r="B312" i="9" s="1"/>
  <c r="F236" i="9"/>
  <c r="B236" i="9" s="1"/>
  <c r="E322" i="9"/>
  <c r="B322" i="9" s="1"/>
  <c r="F134" i="4"/>
  <c r="H121" i="1"/>
  <c r="G121" i="1"/>
  <c r="F126" i="4"/>
  <c r="F125" i="4"/>
  <c r="E106" i="4"/>
  <c r="D102" i="1" s="1"/>
  <c r="E46" i="9"/>
  <c r="B46" i="9" s="1"/>
  <c r="E82" i="4"/>
  <c r="D78" i="1" s="1"/>
  <c r="F74" i="4"/>
  <c r="E35" i="9"/>
  <c r="B35" i="9" s="1"/>
  <c r="E49" i="4"/>
  <c r="D45" i="1" s="1"/>
  <c r="H1357" i="1"/>
  <c r="H1369" i="1"/>
  <c r="H1381" i="1"/>
  <c r="H1393" i="1"/>
  <c r="G1441" i="1"/>
  <c r="G1453" i="1"/>
  <c r="H1478" i="1"/>
  <c r="H1528" i="1"/>
  <c r="G1528" i="1"/>
  <c r="G1547" i="1"/>
  <c r="J1547" i="1"/>
  <c r="H1547" i="1"/>
  <c r="H1413" i="1"/>
  <c r="G1413" i="1"/>
  <c r="H1425" i="1"/>
  <c r="G1425" i="1"/>
  <c r="H1470" i="1"/>
  <c r="G1470" i="1"/>
  <c r="H1353" i="1"/>
  <c r="G1353" i="1"/>
  <c r="H1365" i="1"/>
  <c r="G1365" i="1"/>
  <c r="H1377" i="1"/>
  <c r="G1377" i="1"/>
  <c r="H1389" i="1"/>
  <c r="G1389" i="1"/>
  <c r="G1475" i="1"/>
  <c r="H1475" i="1"/>
  <c r="G1509" i="1"/>
  <c r="H1509" i="1"/>
  <c r="G1519" i="1"/>
  <c r="H1519" i="1"/>
  <c r="H1354" i="1"/>
  <c r="H1366" i="1"/>
  <c r="H1378" i="1"/>
  <c r="H1390" i="1"/>
  <c r="H1434" i="1"/>
  <c r="G1434" i="1"/>
  <c r="G1438" i="1"/>
  <c r="G1450" i="1"/>
  <c r="G1462" i="1"/>
  <c r="G1488" i="1"/>
  <c r="G1496" i="1"/>
  <c r="H1496" i="1"/>
  <c r="H1515" i="1"/>
  <c r="G1515" i="1"/>
  <c r="H1552" i="1"/>
  <c r="J1552" i="1"/>
  <c r="G1552" i="1"/>
  <c r="I1552" i="1" s="1"/>
  <c r="D321" i="4"/>
  <c r="F322" i="4"/>
  <c r="H1410" i="1"/>
  <c r="G1410" i="1"/>
  <c r="H1422" i="1"/>
  <c r="G1422" i="1"/>
  <c r="H1350" i="1"/>
  <c r="G1350" i="1"/>
  <c r="G1354" i="1"/>
  <c r="H1362" i="1"/>
  <c r="G1362" i="1"/>
  <c r="G1366" i="1"/>
  <c r="H1374" i="1"/>
  <c r="G1374" i="1"/>
  <c r="G1378" i="1"/>
  <c r="H1386" i="1"/>
  <c r="G1386" i="1"/>
  <c r="G1390" i="1"/>
  <c r="H1398" i="1"/>
  <c r="G1398" i="1"/>
  <c r="H1411" i="1"/>
  <c r="H1423" i="1"/>
  <c r="H1506" i="1"/>
  <c r="G1506" i="1"/>
  <c r="J1573" i="1"/>
  <c r="H1573" i="1"/>
  <c r="G1573" i="1"/>
  <c r="H1577" i="1"/>
  <c r="G1577" i="1"/>
  <c r="F225" i="4"/>
  <c r="D221" i="4"/>
  <c r="G1435" i="1"/>
  <c r="G1447" i="1"/>
  <c r="G1459" i="1"/>
  <c r="G1526" i="1"/>
  <c r="H1526" i="1"/>
  <c r="G1541" i="1"/>
  <c r="I1541" i="1" s="1"/>
  <c r="J1541" i="1"/>
  <c r="H1407" i="1"/>
  <c r="G1407" i="1"/>
  <c r="H1419" i="1"/>
  <c r="G1419" i="1"/>
  <c r="G1472" i="1"/>
  <c r="H1472" i="1"/>
  <c r="H1485" i="1"/>
  <c r="G1485" i="1"/>
  <c r="H1536" i="1"/>
  <c r="G1536" i="1"/>
  <c r="H1582" i="1"/>
  <c r="G1582" i="1"/>
  <c r="H1347" i="1"/>
  <c r="G1347" i="1"/>
  <c r="G1351" i="1"/>
  <c r="H1359" i="1"/>
  <c r="G1359" i="1"/>
  <c r="G1363" i="1"/>
  <c r="H1371" i="1"/>
  <c r="G1371" i="1"/>
  <c r="G1375" i="1"/>
  <c r="H1383" i="1"/>
  <c r="G1383" i="1"/>
  <c r="G1387" i="1"/>
  <c r="H1395" i="1"/>
  <c r="G1395" i="1"/>
  <c r="G1399" i="1"/>
  <c r="H1408" i="1"/>
  <c r="H1420" i="1"/>
  <c r="H1541" i="1"/>
  <c r="H1570" i="1"/>
  <c r="J1570" i="1"/>
  <c r="G1570" i="1"/>
  <c r="I1570" i="1" s="1"/>
  <c r="H1348" i="1"/>
  <c r="H1360" i="1"/>
  <c r="H1372" i="1"/>
  <c r="H1384" i="1"/>
  <c r="H1396" i="1"/>
  <c r="G1456" i="1"/>
  <c r="H1498" i="1"/>
  <c r="G1498" i="1"/>
  <c r="H1404" i="1"/>
  <c r="G1404" i="1"/>
  <c r="H1416" i="1"/>
  <c r="G1416" i="1"/>
  <c r="H1428" i="1"/>
  <c r="G1428" i="1"/>
  <c r="G1473" i="1"/>
  <c r="H1473" i="1"/>
  <c r="G1486" i="1"/>
  <c r="H1486" i="1"/>
  <c r="H1542" i="1"/>
  <c r="J1542" i="1"/>
  <c r="F7" i="4"/>
  <c r="G1348" i="1"/>
  <c r="H1356" i="1"/>
  <c r="G1356" i="1"/>
  <c r="G1360" i="1"/>
  <c r="H1368" i="1"/>
  <c r="G1368" i="1"/>
  <c r="G1372" i="1"/>
  <c r="H1380" i="1"/>
  <c r="G1380" i="1"/>
  <c r="G1384" i="1"/>
  <c r="H1392" i="1"/>
  <c r="G1392" i="1"/>
  <c r="G1396" i="1"/>
  <c r="H1405" i="1"/>
  <c r="H1417" i="1"/>
  <c r="H1429" i="1"/>
  <c r="H1482" i="1"/>
  <c r="G1482" i="1"/>
  <c r="G1508" i="1"/>
  <c r="H1508" i="1"/>
  <c r="H1518" i="1"/>
  <c r="J1575" i="1"/>
  <c r="H1575" i="1"/>
  <c r="G1575" i="1"/>
  <c r="G1490" i="1"/>
  <c r="G1523" i="1"/>
  <c r="G1545" i="1"/>
  <c r="I1545" i="1" s="1"/>
  <c r="H1550" i="1"/>
  <c r="H1564" i="1"/>
  <c r="G1566" i="1"/>
  <c r="I1566" i="1" s="1"/>
  <c r="G1578" i="1"/>
  <c r="I1578" i="1" s="1"/>
  <c r="H1624" i="1"/>
  <c r="H1632" i="1"/>
  <c r="H1636" i="1"/>
  <c r="F106" i="4"/>
  <c r="E629" i="4"/>
  <c r="D623" i="1" s="1"/>
  <c r="D230" i="4"/>
  <c r="D522" i="4"/>
  <c r="G336" i="9"/>
  <c r="F178" i="5"/>
  <c r="D177" i="5"/>
  <c r="C1583" i="1"/>
  <c r="G1437" i="1"/>
  <c r="G1440" i="1"/>
  <c r="G1443" i="1"/>
  <c r="G1446" i="1"/>
  <c r="G1449" i="1"/>
  <c r="G1452" i="1"/>
  <c r="G1455" i="1"/>
  <c r="G1458" i="1"/>
  <c r="G1461" i="1"/>
  <c r="G1464" i="1"/>
  <c r="G1477" i="1"/>
  <c r="G1500" i="1"/>
  <c r="G1530" i="1"/>
  <c r="G1540" i="1"/>
  <c r="G1543" i="1"/>
  <c r="I1543" i="1" s="1"/>
  <c r="H1548" i="1"/>
  <c r="I1548" i="1" s="1"/>
  <c r="G1550" i="1"/>
  <c r="I1550" i="1" s="1"/>
  <c r="G1564" i="1"/>
  <c r="I1564" i="1" s="1"/>
  <c r="J1566" i="1"/>
  <c r="J1578" i="1"/>
  <c r="D49" i="4"/>
  <c r="F107" i="4"/>
  <c r="F135" i="4"/>
  <c r="E153" i="4"/>
  <c r="H24" i="9" s="1"/>
  <c r="F203" i="4"/>
  <c r="E308" i="4"/>
  <c r="E647" i="4"/>
  <c r="D641" i="1" s="1"/>
  <c r="H22" i="3"/>
  <c r="G1481" i="1"/>
  <c r="H1487" i="1"/>
  <c r="G1514" i="1"/>
  <c r="H1520" i="1"/>
  <c r="H1553" i="1"/>
  <c r="I1553" i="1" s="1"/>
  <c r="G1555" i="1"/>
  <c r="H1567" i="1"/>
  <c r="I1567" i="1" s="1"/>
  <c r="G1569" i="1"/>
  <c r="I1569" i="1" s="1"/>
  <c r="H1579" i="1"/>
  <c r="I1579" i="1" s="1"/>
  <c r="G1581" i="1"/>
  <c r="I1581" i="1" s="1"/>
  <c r="E164" i="4"/>
  <c r="D160" i="1" s="1"/>
  <c r="F194" i="4"/>
  <c r="E535" i="4"/>
  <c r="G339" i="9"/>
  <c r="E339" i="9" s="1"/>
  <c r="B339" i="9" s="1"/>
  <c r="F219" i="5"/>
  <c r="G1546" i="1"/>
  <c r="H1551" i="1"/>
  <c r="H1565" i="1"/>
  <c r="F82" i="4"/>
  <c r="H339" i="9"/>
  <c r="E177" i="5"/>
  <c r="G1469" i="1"/>
  <c r="G1505" i="1"/>
  <c r="G1518" i="1"/>
  <c r="G1535" i="1"/>
  <c r="G1544" i="1"/>
  <c r="H1546" i="1"/>
  <c r="H1549" i="1"/>
  <c r="G1551" i="1"/>
  <c r="I1551" i="1" s="1"/>
  <c r="J1553" i="1"/>
  <c r="G1565" i="1"/>
  <c r="I1565" i="1" s="1"/>
  <c r="J1567" i="1"/>
  <c r="J1579" i="1"/>
  <c r="F112" i="4"/>
  <c r="F129" i="4"/>
  <c r="F431" i="4"/>
  <c r="D466" i="4"/>
  <c r="F467" i="4"/>
  <c r="D251" i="5"/>
  <c r="H1469" i="1"/>
  <c r="G1499" i="1"/>
  <c r="H1505" i="1"/>
  <c r="G1529" i="1"/>
  <c r="H1535" i="1"/>
  <c r="G1542" i="1"/>
  <c r="I1542" i="1" s="1"/>
  <c r="H1544" i="1"/>
  <c r="J1546" i="1"/>
  <c r="G1549" i="1"/>
  <c r="I1549" i="1" s="1"/>
  <c r="J1551" i="1"/>
  <c r="J1565" i="1"/>
  <c r="E7" i="4"/>
  <c r="F160" i="4"/>
  <c r="F274" i="4"/>
  <c r="D309" i="4"/>
  <c r="F314" i="4"/>
  <c r="E12" i="5"/>
  <c r="F13" i="5"/>
  <c r="G24" i="9"/>
  <c r="D360" i="4"/>
  <c r="F361" i="4"/>
  <c r="E430" i="4"/>
  <c r="H33" i="3"/>
  <c r="D262" i="4"/>
  <c r="D536" i="4"/>
  <c r="D584" i="4"/>
  <c r="B173" i="9"/>
  <c r="B231" i="9"/>
  <c r="B291" i="9"/>
  <c r="E338" i="9"/>
  <c r="B338" i="9" s="1"/>
  <c r="F115" i="6"/>
  <c r="D114" i="6"/>
  <c r="B101" i="9"/>
  <c r="E115" i="9"/>
  <c r="B115" i="9" s="1"/>
  <c r="E139" i="9"/>
  <c r="B139" i="9" s="1"/>
  <c r="G156" i="9"/>
  <c r="E156" i="9" s="1"/>
  <c r="B156" i="9" s="1"/>
  <c r="E163" i="9"/>
  <c r="B163" i="9" s="1"/>
  <c r="G181" i="9"/>
  <c r="E181" i="9" s="1"/>
  <c r="B181" i="9" s="1"/>
  <c r="G190" i="9"/>
  <c r="E190" i="9" s="1"/>
  <c r="B190" i="9" s="1"/>
  <c r="B277" i="9"/>
  <c r="G315" i="9"/>
  <c r="G316" i="9"/>
  <c r="F6" i="6"/>
  <c r="D5" i="6"/>
  <c r="E70" i="5"/>
  <c r="F70" i="5" s="1"/>
  <c r="H316" i="9"/>
  <c r="H315" i="9"/>
  <c r="F36" i="6"/>
  <c r="D35" i="6"/>
  <c r="B253" i="9"/>
  <c r="D273" i="4"/>
  <c r="D88" i="5"/>
  <c r="F150" i="5"/>
  <c r="E337" i="9"/>
  <c r="B337" i="9" s="1"/>
  <c r="E35" i="6"/>
  <c r="F118" i="6"/>
  <c r="D25" i="8"/>
  <c r="C1602" i="1" s="1"/>
  <c r="E31" i="9"/>
  <c r="B31" i="9" s="1"/>
  <c r="E55" i="9"/>
  <c r="B55" i="9" s="1"/>
  <c r="E79" i="9"/>
  <c r="B79" i="9" s="1"/>
  <c r="B243" i="9"/>
  <c r="B278" i="9"/>
  <c r="E88" i="5"/>
  <c r="D1093" i="1" s="1"/>
  <c r="G184" i="9"/>
  <c r="E184" i="9" s="1"/>
  <c r="B184" i="9" s="1"/>
  <c r="G193" i="9"/>
  <c r="E193" i="9" s="1"/>
  <c r="B193" i="9" s="1"/>
  <c r="B289" i="9"/>
  <c r="F130" i="6"/>
  <c r="D129" i="6"/>
  <c r="E314" i="9"/>
  <c r="B314" i="9" s="1"/>
  <c r="B113" i="9"/>
  <c r="E127" i="9"/>
  <c r="B127" i="9" s="1"/>
  <c r="E151" i="9"/>
  <c r="B151" i="9" s="1"/>
  <c r="B279" i="9"/>
  <c r="D51" i="8"/>
  <c r="F89" i="5"/>
  <c r="D147" i="5"/>
  <c r="G187" i="9"/>
  <c r="E187" i="9" s="1"/>
  <c r="B187" i="9" s="1"/>
  <c r="G196" i="9"/>
  <c r="E196" i="9" s="1"/>
  <c r="B196" i="9" s="1"/>
  <c r="B255"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141" i="6" l="1"/>
  <c r="E5" i="7"/>
  <c r="D1539" i="1"/>
  <c r="F255" i="5"/>
  <c r="G642" i="1"/>
  <c r="D1510" i="1"/>
  <c r="C1278" i="1"/>
  <c r="F274" i="5"/>
  <c r="E336" i="9"/>
  <c r="B336" i="9" s="1"/>
  <c r="E251" i="5"/>
  <c r="I25" i="3" s="1"/>
  <c r="H1259" i="1"/>
  <c r="G1259" i="1"/>
  <c r="G1182" i="1"/>
  <c r="E316" i="9"/>
  <c r="B316" i="9" s="1"/>
  <c r="E360" i="4"/>
  <c r="D355" i="1" s="1"/>
  <c r="F373" i="4"/>
  <c r="H368" i="1"/>
  <c r="G368" i="1"/>
  <c r="F647" i="4"/>
  <c r="F202" i="4"/>
  <c r="H198" i="1"/>
  <c r="G198" i="1"/>
  <c r="E24" i="9"/>
  <c r="B24" i="9" s="1"/>
  <c r="G102" i="1"/>
  <c r="H102" i="1"/>
  <c r="H78" i="1"/>
  <c r="G78" i="1"/>
  <c r="B207" i="9"/>
  <c r="D535" i="4"/>
  <c r="F536" i="4"/>
  <c r="C530" i="1"/>
  <c r="E152" i="4"/>
  <c r="F153" i="4"/>
  <c r="D149" i="1"/>
  <c r="H1583" i="1"/>
  <c r="G1583" i="1"/>
  <c r="F262" i="4"/>
  <c r="C258" i="1"/>
  <c r="D1537" i="1"/>
  <c r="I31" i="3"/>
  <c r="F221" i="4"/>
  <c r="C217" i="1"/>
  <c r="C1525" i="1"/>
  <c r="F129" i="6"/>
  <c r="H1602" i="1"/>
  <c r="G1602" i="1"/>
  <c r="D44" i="8"/>
  <c r="E180" i="9"/>
  <c r="B180" i="9" s="1"/>
  <c r="E69" i="5"/>
  <c r="D1075" i="1"/>
  <c r="F309" i="4"/>
  <c r="D308" i="4"/>
  <c r="C304" i="1"/>
  <c r="E640" i="4"/>
  <c r="D634" i="1" s="1"/>
  <c r="D529" i="1"/>
  <c r="F49" i="4"/>
  <c r="C45" i="1"/>
  <c r="D176" i="5"/>
  <c r="F177" i="5"/>
  <c r="H24" i="3"/>
  <c r="C1181" i="1"/>
  <c r="E179" i="9"/>
  <c r="B179" i="9" s="1"/>
  <c r="I28" i="3"/>
  <c r="D1431" i="1"/>
  <c r="G348" i="9"/>
  <c r="E348" i="9" s="1"/>
  <c r="D141" i="6"/>
  <c r="F5" i="6"/>
  <c r="H27" i="3"/>
  <c r="C1401" i="1"/>
  <c r="C1510" i="1"/>
  <c r="F114" i="6"/>
  <c r="H30" i="3"/>
  <c r="E639" i="4"/>
  <c r="D633" i="1" s="1"/>
  <c r="D424" i="1"/>
  <c r="F147" i="5"/>
  <c r="C1152" i="1"/>
  <c r="I24" i="3"/>
  <c r="D1181" i="1"/>
  <c r="H160" i="1"/>
  <c r="G160" i="1"/>
  <c r="I1573" i="1"/>
  <c r="D418" i="4"/>
  <c r="C355" i="1"/>
  <c r="E6" i="4"/>
  <c r="D3" i="1"/>
  <c r="F522" i="4"/>
  <c r="C516" i="1"/>
  <c r="F88" i="5"/>
  <c r="C1093" i="1"/>
  <c r="E315" i="9"/>
  <c r="B315" i="9" s="1"/>
  <c r="H25" i="3"/>
  <c r="C1255" i="1"/>
  <c r="H641" i="1"/>
  <c r="G641" i="1"/>
  <c r="F230" i="4"/>
  <c r="C226" i="1"/>
  <c r="D45" i="8"/>
  <c r="C1628" i="1"/>
  <c r="F273" i="4"/>
  <c r="C269" i="1"/>
  <c r="D152" i="4"/>
  <c r="H623" i="1"/>
  <c r="G623" i="1"/>
  <c r="I1575" i="1"/>
  <c r="D6" i="4"/>
  <c r="F321" i="4"/>
  <c r="C316" i="1"/>
  <c r="F466" i="4"/>
  <c r="C460" i="1"/>
  <c r="D303" i="1"/>
  <c r="D69" i="5"/>
  <c r="D430" i="4"/>
  <c r="I1544" i="1"/>
  <c r="F228" i="9"/>
  <c r="B228" i="9" s="1"/>
  <c r="F35" i="6"/>
  <c r="H28" i="3"/>
  <c r="C1431" i="1"/>
  <c r="F584" i="4"/>
  <c r="C578" i="1"/>
  <c r="F12" i="5"/>
  <c r="E7" i="5"/>
  <c r="D1017" i="1"/>
  <c r="I1546" i="1"/>
  <c r="F164" i="4"/>
  <c r="I33" i="3" l="1"/>
  <c r="D1538" i="1"/>
  <c r="G346" i="9"/>
  <c r="E346" i="9" s="1"/>
  <c r="G1539" i="1"/>
  <c r="H1539" i="1"/>
  <c r="H1278" i="1"/>
  <c r="G1278" i="1"/>
  <c r="F251" i="5"/>
  <c r="E176" i="5"/>
  <c r="D1180" i="1" s="1"/>
  <c r="D1255" i="1"/>
  <c r="G1255" i="1" s="1"/>
  <c r="E418" i="4"/>
  <c r="D413" i="1" s="1"/>
  <c r="F360" i="4"/>
  <c r="E417" i="4"/>
  <c r="D412" i="1" s="1"/>
  <c r="G1628" i="1"/>
  <c r="H1628" i="1"/>
  <c r="H1093" i="1"/>
  <c r="G1093" i="1"/>
  <c r="H1401" i="1"/>
  <c r="G1401" i="1"/>
  <c r="C1180" i="1"/>
  <c r="H460" i="1"/>
  <c r="G460" i="1"/>
  <c r="C1622" i="1"/>
  <c r="I40" i="3"/>
  <c r="G45" i="1"/>
  <c r="H45" i="1"/>
  <c r="K1481" i="9"/>
  <c r="G344" i="9"/>
  <c r="E344" i="9" s="1"/>
  <c r="B344" i="9" s="1"/>
  <c r="C1621" i="1"/>
  <c r="I39" i="3"/>
  <c r="H19" i="9"/>
  <c r="E19" i="9" s="1"/>
  <c r="B19" i="9" s="1"/>
  <c r="H226" i="1"/>
  <c r="G226" i="1"/>
  <c r="H516" i="1"/>
  <c r="G516" i="1"/>
  <c r="H316" i="1"/>
  <c r="G316" i="1"/>
  <c r="H1152" i="1"/>
  <c r="G1152" i="1"/>
  <c r="F141" i="6"/>
  <c r="C1537" i="1"/>
  <c r="H31" i="3"/>
  <c r="B348" i="9"/>
  <c r="E347" i="9"/>
  <c r="H149" i="1"/>
  <c r="G149" i="1"/>
  <c r="G3" i="1"/>
  <c r="H3" i="1"/>
  <c r="F6" i="4"/>
  <c r="D422" i="4"/>
  <c r="D300" i="4"/>
  <c r="H17" i="3"/>
  <c r="C2" i="1"/>
  <c r="E422" i="4"/>
  <c r="I17" i="3"/>
  <c r="D2" i="1"/>
  <c r="H304" i="1"/>
  <c r="G304" i="1"/>
  <c r="H1525" i="1"/>
  <c r="G1525" i="1"/>
  <c r="H355" i="1"/>
  <c r="G355" i="1"/>
  <c r="D417" i="4"/>
  <c r="F308" i="4"/>
  <c r="C303" i="1"/>
  <c r="H217" i="1"/>
  <c r="G217" i="1"/>
  <c r="E299" i="4"/>
  <c r="E300" i="4" s="1"/>
  <c r="D296" i="1" s="1"/>
  <c r="I18" i="3"/>
  <c r="D148" i="1"/>
  <c r="F418" i="4"/>
  <c r="C413" i="1"/>
  <c r="H530" i="1"/>
  <c r="G530" i="1"/>
  <c r="G343" i="9"/>
  <c r="E343" i="9" s="1"/>
  <c r="E6" i="5"/>
  <c r="I22" i="3"/>
  <c r="D1012" i="1"/>
  <c r="F7" i="5"/>
  <c r="F430" i="4"/>
  <c r="D639" i="4"/>
  <c r="C424" i="1"/>
  <c r="F152" i="4"/>
  <c r="H18" i="3"/>
  <c r="C148" i="1"/>
  <c r="D299" i="4"/>
  <c r="H1181" i="1"/>
  <c r="G1181" i="1"/>
  <c r="D640" i="4"/>
  <c r="F535" i="4"/>
  <c r="C529" i="1"/>
  <c r="F69" i="5"/>
  <c r="H23" i="3"/>
  <c r="C1074" i="1"/>
  <c r="D6" i="5"/>
  <c r="H269" i="1"/>
  <c r="G269" i="1"/>
  <c r="H1075" i="1"/>
  <c r="G1075" i="1"/>
  <c r="H578" i="1"/>
  <c r="G578" i="1"/>
  <c r="H1431" i="1"/>
  <c r="G1431" i="1"/>
  <c r="H1017" i="1"/>
  <c r="G1017" i="1"/>
  <c r="H1510" i="1"/>
  <c r="G1510" i="1"/>
  <c r="I23" i="3"/>
  <c r="D1074" i="1"/>
  <c r="H258" i="1"/>
  <c r="G258" i="1"/>
  <c r="H1538" i="1" l="1"/>
  <c r="G1538" i="1"/>
  <c r="E345" i="9"/>
  <c r="I10" i="3" s="1"/>
  <c r="B346" i="9"/>
  <c r="H1255" i="1"/>
  <c r="F176" i="5"/>
  <c r="G1622" i="1"/>
  <c r="H1622" i="1"/>
  <c r="F640" i="4"/>
  <c r="C634" i="1"/>
  <c r="H1012" i="1"/>
  <c r="G1012" i="1"/>
  <c r="H303" i="1"/>
  <c r="G303" i="1"/>
  <c r="H299" i="9"/>
  <c r="D1011" i="1"/>
  <c r="H1180" i="1"/>
  <c r="G1180" i="1"/>
  <c r="F417" i="4"/>
  <c r="C412" i="1"/>
  <c r="E643" i="4"/>
  <c r="D417" i="1"/>
  <c r="D423" i="4"/>
  <c r="D301" i="4"/>
  <c r="F299" i="4"/>
  <c r="C295" i="1"/>
  <c r="H2" i="1"/>
  <c r="G2" i="1"/>
  <c r="E342" i="9"/>
  <c r="B343" i="9"/>
  <c r="H148" i="1"/>
  <c r="G148" i="1"/>
  <c r="G1537" i="1"/>
  <c r="H1537" i="1"/>
  <c r="H1621" i="1"/>
  <c r="G1621" i="1"/>
  <c r="H11" i="3"/>
  <c r="G299" i="9"/>
  <c r="G306" i="9"/>
  <c r="E306" i="9" s="1"/>
  <c r="B306" i="9" s="1"/>
  <c r="F6" i="5"/>
  <c r="C1011" i="1"/>
  <c r="H413" i="1"/>
  <c r="G413" i="1"/>
  <c r="F300" i="4"/>
  <c r="C296" i="1"/>
  <c r="H9" i="3"/>
  <c r="F422" i="4"/>
  <c r="D424" i="4"/>
  <c r="D643" i="4"/>
  <c r="C417" i="1"/>
  <c r="H1074" i="1"/>
  <c r="G1074" i="1"/>
  <c r="H424" i="1"/>
  <c r="G424" i="1"/>
  <c r="F639" i="4"/>
  <c r="C633" i="1"/>
  <c r="H529" i="1"/>
  <c r="G529" i="1"/>
  <c r="E301" i="4"/>
  <c r="D297" i="1" s="1"/>
  <c r="E423" i="4"/>
  <c r="D295" i="1"/>
  <c r="E299" i="9" l="1"/>
  <c r="B299" i="9" s="1"/>
  <c r="N3" i="9"/>
  <c r="I11" i="3"/>
  <c r="H295" i="1"/>
  <c r="G295" i="1"/>
  <c r="E425" i="4"/>
  <c r="D420" i="1" s="1"/>
  <c r="E644" i="4"/>
  <c r="D418" i="1"/>
  <c r="H20" i="9"/>
  <c r="F301" i="4"/>
  <c r="C297" i="1"/>
  <c r="D425" i="4"/>
  <c r="D644" i="4"/>
  <c r="F423" i="4"/>
  <c r="C418" i="1"/>
  <c r="G20" i="9"/>
  <c r="H417" i="1"/>
  <c r="G417" i="1"/>
  <c r="C419" i="1"/>
  <c r="H296" i="1"/>
  <c r="G296" i="1"/>
  <c r="K3" i="9"/>
  <c r="I9" i="3"/>
  <c r="H633" i="1"/>
  <c r="G633" i="1"/>
  <c r="D637" i="1"/>
  <c r="H634" i="1"/>
  <c r="G634" i="1"/>
  <c r="E424" i="4"/>
  <c r="D419" i="1" s="1"/>
  <c r="D645" i="4"/>
  <c r="F643" i="4"/>
  <c r="C637" i="1"/>
  <c r="H412" i="1"/>
  <c r="G412" i="1"/>
  <c r="H8" i="3"/>
  <c r="H1011" i="1"/>
  <c r="G1011" i="1"/>
  <c r="H637" i="1" l="1"/>
  <c r="G637" i="1"/>
  <c r="H297" i="1"/>
  <c r="G297" i="1"/>
  <c r="F425" i="4"/>
  <c r="C420" i="1"/>
  <c r="H419" i="1"/>
  <c r="G419" i="1"/>
  <c r="F424" i="4"/>
  <c r="E20" i="9"/>
  <c r="B20" i="9" s="1"/>
  <c r="E646" i="4"/>
  <c r="D638" i="1"/>
  <c r="E645" i="4"/>
  <c r="F645" i="4" s="1"/>
  <c r="H418" i="1"/>
  <c r="G418" i="1"/>
  <c r="C639" i="1"/>
  <c r="M3" i="9"/>
  <c r="D646" i="4"/>
  <c r="F644" i="4"/>
  <c r="C638" i="1"/>
  <c r="F646" i="4" l="1"/>
  <c r="D650" i="4"/>
  <c r="C640" i="1"/>
  <c r="H638" i="1"/>
  <c r="G638" i="1"/>
  <c r="D649" i="4"/>
  <c r="E649" i="4"/>
  <c r="D639" i="1"/>
  <c r="G297" i="9"/>
  <c r="E297" i="9" s="1"/>
  <c r="B297" i="9" s="1"/>
  <c r="E650" i="4"/>
  <c r="D640" i="1"/>
  <c r="H334" i="9"/>
  <c r="G334" i="9"/>
  <c r="E334" i="9" s="1"/>
  <c r="G420" i="1"/>
  <c r="H420" i="1"/>
  <c r="F649" i="4" l="1"/>
  <c r="H19" i="3"/>
  <c r="C643" i="1"/>
  <c r="I19" i="3"/>
  <c r="D643" i="1"/>
  <c r="H7" i="3"/>
  <c r="G639" i="1"/>
  <c r="H639" i="1"/>
  <c r="I20" i="3"/>
  <c r="D644" i="1"/>
  <c r="H640" i="1"/>
  <c r="G640" i="1"/>
  <c r="F650" i="4"/>
  <c r="H20" i="3"/>
  <c r="C644" i="1"/>
  <c r="B334" i="9"/>
  <c r="E298" i="9"/>
  <c r="I8" i="3" s="1"/>
  <c r="J3" i="9" l="1"/>
  <c r="H644" i="1"/>
  <c r="G644" i="1"/>
  <c r="H643" i="1"/>
  <c r="G643" i="1"/>
  <c r="H18" i="9" l="1"/>
  <c r="L293" i="9"/>
  <c r="F293" i="9" s="1"/>
  <c r="H295" i="9"/>
  <c r="G295" i="9"/>
  <c r="J13" i="9"/>
  <c r="J11" i="9"/>
  <c r="K8" i="9"/>
  <c r="H21" i="9"/>
  <c r="K6" i="9"/>
  <c r="I6" i="9"/>
  <c r="G18" i="9"/>
  <c r="G16" i="9"/>
  <c r="G22" i="9"/>
  <c r="H15" i="9"/>
  <c r="K5" i="9"/>
  <c r="J8" i="9"/>
  <c r="H22" i="9"/>
  <c r="G17" i="9"/>
  <c r="J10" i="9"/>
  <c r="I13" i="9"/>
  <c r="J17" i="9"/>
  <c r="K7" i="9"/>
  <c r="M15" i="9"/>
  <c r="I17" i="9"/>
  <c r="L15" i="9"/>
  <c r="H17" i="9"/>
  <c r="I8" i="9"/>
  <c r="H16" i="9"/>
  <c r="I5" i="9"/>
  <c r="K10" i="9"/>
  <c r="K13" i="9"/>
  <c r="J12" i="9"/>
  <c r="J6" i="9"/>
  <c r="G15" i="9"/>
  <c r="I11" i="9"/>
  <c r="I7" i="9"/>
  <c r="J5" i="9"/>
  <c r="G21" i="9"/>
  <c r="I9" i="9"/>
  <c r="K11" i="9"/>
  <c r="J9" i="9"/>
  <c r="K9" i="9"/>
  <c r="J7" i="9"/>
  <c r="L16" i="9"/>
  <c r="M16" i="9"/>
  <c r="I12" i="9"/>
  <c r="K12" i="9"/>
  <c r="E21" i="9" l="1"/>
  <c r="B21" i="9" s="1"/>
  <c r="E15" i="9"/>
  <c r="E12" i="9"/>
  <c r="B12" i="9" s="1"/>
  <c r="E7" i="9"/>
  <c r="B7" i="9" s="1"/>
  <c r="E8" i="9"/>
  <c r="B8" i="9" s="1"/>
  <c r="E11" i="9"/>
  <c r="B11" i="9" s="1"/>
  <c r="E18" i="9"/>
  <c r="B18" i="9" s="1"/>
  <c r="E5" i="9"/>
  <c r="B5" i="9" s="1"/>
  <c r="E295" i="9"/>
  <c r="B295" i="9" s="1"/>
  <c r="E16" i="9"/>
  <c r="E6" i="9"/>
  <c r="B6" i="9" s="1"/>
  <c r="E13" i="9"/>
  <c r="B13" i="9" s="1"/>
  <c r="E10" i="9"/>
  <c r="B10" i="9" s="1"/>
  <c r="F16" i="9"/>
  <c r="E17" i="9"/>
  <c r="B17" i="9" s="1"/>
  <c r="B293" i="9"/>
  <c r="F23" i="9"/>
  <c r="E9" i="9"/>
  <c r="B9" i="9" s="1"/>
  <c r="F15" i="9"/>
  <c r="E22" i="9"/>
  <c r="B22" i="9" s="1"/>
  <c r="E23" i="9" l="1"/>
  <c r="I7" i="3" s="1"/>
  <c r="B15" i="9"/>
  <c r="E4" i="9"/>
  <c r="E14" i="9"/>
  <c r="I13" i="3" s="1"/>
  <c r="F14" i="9"/>
  <c r="F3" i="9" s="1"/>
  <c r="B16" i="9"/>
  <c r="E3" i="9" l="1"/>
</calcChain>
</file>

<file path=xl/sharedStrings.xml><?xml version="1.0" encoding="utf-8"?>
<sst xmlns="http://schemas.openxmlformats.org/spreadsheetml/2006/main" count="4733" uniqueCount="3656">
  <si>
    <t>Obveznik:</t>
  </si>
  <si>
    <t>18112 - ŽELJEZNIČKA TEHNIČKA ŠKOLA MORAVICE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</si>
  <si>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</si>
  <si>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</si>
  <si>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</si>
  <si>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</si>
  <si>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</si>
  <si>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</si>
  <si>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</si>
  <si>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</si>
  <si>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</si>
  <si>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</si>
  <si>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</si>
  <si>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</si>
  <si>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</si>
  <si>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</si>
  <si>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</si>
  <si>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</si>
  <si>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</si>
  <si>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</si>
  <si>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</si>
  <si>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</si>
  <si>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</si>
  <si>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</si>
  <si>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</si>
  <si>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</si>
  <si>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</si>
  <si>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</si>
  <si>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</si>
  <si>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</si>
  <si>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</si>
  <si>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</si>
  <si>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</si>
  <si>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</si>
  <si>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</si>
  <si>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</si>
  <si>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</si>
  <si>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</si>
  <si>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</si>
  <si>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</si>
  <si>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</si>
  <si>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</si>
  <si>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</si>
  <si>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</si>
  <si>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</si>
  <si>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</si>
  <si>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</si>
  <si>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</si>
  <si>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</si>
  <si>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</si>
  <si>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</si>
  <si>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</si>
  <si>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</si>
  <si>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</si>
  <si>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</si>
  <si>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</si>
  <si>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</si>
  <si>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</si>
  <si>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</si>
  <si>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</si>
  <si>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</si>
  <si>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</si>
  <si>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</si>
  <si>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</si>
  <si>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</si>
  <si>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</si>
  <si>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</si>
  <si>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</si>
  <si>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</si>
  <si>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</si>
  <si>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</si>
  <si>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</si>
  <si>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</si>
  <si>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</si>
  <si>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</si>
  <si>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</si>
  <si>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</si>
  <si>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</si>
  <si>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</si>
  <si>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</si>
  <si>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</si>
  <si>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</si>
  <si>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</si>
  <si>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</si>
  <si>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</si>
  <si>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</si>
  <si>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</si>
  <si>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</si>
  <si>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</si>
  <si>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</si>
  <si>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</si>
  <si>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</si>
  <si>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</si>
  <si>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</si>
  <si>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</si>
  <si>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</si>
  <si>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</si>
  <si>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</si>
  <si>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</si>
  <si>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</si>
  <si>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</si>
  <si>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</si>
  <si>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</si>
  <si>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</si>
  <si>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</si>
  <si>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</si>
  <si>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</si>
  <si>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</si>
  <si>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</si>
  <si>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</si>
  <si>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</si>
  <si>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</si>
  <si>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</si>
  <si>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</si>
  <si>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</si>
  <si>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</si>
  <si>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</si>
  <si>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</si>
  <si>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</si>
  <si>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</si>
  <si>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</si>
  <si>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</si>
  <si>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</si>
  <si>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</si>
  <si>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</si>
  <si>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</si>
  <si>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</si>
  <si>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</si>
  <si>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</si>
  <si>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</si>
  <si>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</si>
  <si>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</si>
  <si>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</si>
  <si>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</si>
  <si>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</si>
  <si>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</si>
  <si>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</si>
  <si>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</si>
  <si>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</si>
  <si>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</si>
  <si>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</si>
  <si>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</si>
  <si>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</si>
  <si>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</si>
  <si>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</si>
  <si>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</si>
  <si>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</si>
  <si>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</si>
  <si>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</si>
  <si>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</si>
  <si>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</si>
  <si>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</si>
  <si>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</si>
  <si>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</si>
  <si>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</si>
  <si>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</si>
  <si>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</si>
  <si>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</si>
  <si>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</si>
  <si>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</si>
  <si>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</si>
  <si>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</si>
  <si>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</si>
  <si>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</si>
  <si>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</si>
  <si>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</si>
  <si>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</si>
  <si>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</si>
  <si>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</si>
  <si>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</si>
  <si>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</si>
  <si>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</si>
  <si>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</si>
  <si>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</si>
  <si>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</si>
  <si>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</si>
  <si>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</si>
  <si>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</si>
  <si>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</si>
  <si>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</si>
  <si>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</si>
  <si>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</si>
  <si>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</si>
  <si>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</si>
  <si>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</si>
  <si>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</si>
  <si>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</si>
  <si>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</si>
  <si>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</si>
  <si>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</si>
  <si>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</si>
  <si>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</si>
  <si>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</si>
  <si>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</si>
  <si>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</si>
  <si>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</si>
  <si>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</si>
  <si>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</si>
  <si>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</si>
  <si>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</si>
  <si>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</si>
  <si>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</si>
  <si>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</si>
  <si>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</si>
  <si>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</si>
  <si>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</si>
  <si>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</si>
  <si>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</si>
  <si>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</si>
  <si>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</si>
  <si>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</si>
  <si>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</si>
  <si>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</si>
  <si>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</si>
  <si>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</si>
  <si>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</si>
  <si>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</si>
  <si>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</si>
  <si>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</si>
  <si>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</si>
  <si>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</si>
  <si>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</si>
  <si>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</si>
  <si>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</si>
  <si>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</si>
  <si>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</si>
  <si>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</si>
  <si>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</si>
  <si>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</si>
  <si>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</si>
  <si>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</si>
  <si>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</si>
  <si>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</si>
  <si>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</si>
  <si>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</si>
  <si>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</si>
  <si>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</si>
  <si>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</si>
  <si>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</si>
  <si>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</si>
  <si>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</si>
  <si>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</si>
  <si>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</si>
  <si>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</si>
  <si>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</si>
  <si>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</si>
  <si>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</si>
  <si>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</si>
  <si>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</si>
  <si>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</si>
  <si>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</si>
  <si>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</si>
  <si>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</si>
  <si>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</si>
  <si>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</si>
  <si>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</si>
  <si>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</si>
  <si>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</si>
  <si>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</si>
  <si>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</si>
  <si>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</si>
  <si>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</si>
  <si>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</si>
  <si>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</si>
  <si>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</si>
  <si>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</si>
  <si>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</si>
  <si>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</si>
  <si>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</si>
  <si>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</si>
  <si>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</si>
  <si>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</si>
  <si>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</si>
  <si>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</si>
  <si>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</si>
  <si>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</si>
  <si>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</si>
  <si>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</si>
  <si>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</si>
  <si>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</si>
  <si>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</si>
  <si>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</si>
  <si>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</si>
  <si>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</si>
  <si>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</si>
  <si>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</si>
  <si>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</si>
  <si>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</si>
  <si>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</si>
  <si>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</si>
  <si>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</si>
  <si>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</si>
  <si>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</si>
  <si>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</si>
  <si>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</si>
  <si>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</si>
  <si>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</si>
  <si>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</si>
  <si>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</si>
  <si>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</si>
  <si>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</si>
  <si>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</si>
  <si>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</si>
  <si>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</si>
  <si>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</si>
  <si>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</si>
  <si>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</si>
  <si>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</si>
  <si>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</si>
  <si>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</si>
  <si>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</si>
  <si>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</si>
  <si>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</si>
  <si>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</si>
  <si>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</si>
  <si>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</si>
  <si>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</si>
  <si>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</si>
  <si>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</si>
  <si>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</si>
  <si>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</si>
  <si>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</si>
  <si>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</si>
  <si>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</si>
  <si>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</si>
  <si>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</si>
  <si>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</si>
  <si>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</si>
  <si>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</si>
  <si>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</si>
  <si>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</si>
  <si>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</si>
  <si>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</si>
  <si>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</si>
  <si>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</si>
  <si>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</si>
  <si>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</si>
  <si>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</si>
  <si>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</si>
  <si>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</si>
  <si>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</si>
  <si>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</si>
  <si>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</si>
  <si>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</si>
  <si>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</si>
  <si>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</si>
  <si>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</si>
  <si>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</si>
  <si>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</si>
  <si>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</si>
  <si>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</si>
  <si>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</si>
  <si>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</si>
  <si>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</si>
  <si>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</si>
  <si>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</si>
  <si>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</si>
  <si>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</si>
  <si>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</si>
  <si>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</si>
  <si>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</si>
  <si>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</si>
  <si>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</si>
  <si>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</si>
  <si>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</si>
  <si>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</si>
  <si>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</si>
  <si>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</si>
  <si>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</si>
  <si>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</si>
  <si>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</si>
  <si>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</si>
  <si>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</si>
  <si>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</si>
  <si>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</si>
  <si>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</si>
  <si>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</si>
  <si>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</si>
  <si>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</si>
  <si>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</si>
  <si>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</si>
  <si>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</si>
  <si>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</si>
  <si>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</si>
  <si>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</si>
  <si>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</si>
  <si>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</si>
  <si>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</si>
  <si>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</si>
  <si>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</si>
  <si>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</si>
  <si>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</si>
  <si>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</si>
  <si>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</si>
  <si>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</si>
  <si>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</si>
  <si>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</si>
  <si>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</si>
  <si>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</si>
  <si>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</si>
  <si>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</si>
  <si>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</si>
  <si>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</si>
  <si>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</si>
  <si>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</si>
  <si>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</si>
  <si>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</si>
  <si>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</si>
  <si>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</si>
  <si>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</si>
  <si>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</si>
  <si>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</si>
  <si>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</si>
  <si>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</si>
  <si>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</si>
  <si>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</si>
  <si>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</si>
  <si>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</si>
  <si>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</si>
  <si>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</si>
  <si>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</si>
  <si>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</si>
  <si>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</si>
  <si>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</si>
  <si>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</si>
  <si>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</si>
  <si>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</si>
  <si>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</si>
  <si>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</si>
  <si>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</si>
  <si>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</si>
  <si>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</si>
  <si>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</si>
  <si>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</si>
  <si>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</si>
  <si>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</si>
  <si>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</si>
  <si>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</si>
  <si>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</si>
  <si>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</si>
  <si>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</si>
  <si>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</si>
  <si>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</si>
  <si>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</si>
  <si>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</si>
  <si>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</si>
  <si>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</si>
  <si>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</si>
  <si>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</si>
  <si>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</si>
  <si>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</si>
  <si>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</si>
  <si>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</si>
  <si>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</si>
  <si>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</si>
  <si>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</si>
  <si>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</si>
  <si>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</si>
  <si>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</si>
  <si>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</si>
  <si>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</si>
  <si>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</si>
  <si>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</si>
  <si>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</si>
  <si>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</si>
  <si>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</si>
  <si>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</si>
  <si>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</si>
  <si>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</si>
  <si>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</si>
  <si>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</si>
  <si>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</si>
  <si>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</si>
  <si>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</si>
  <si>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</si>
  <si>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</si>
  <si>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</si>
  <si>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</si>
  <si>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</si>
  <si>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</si>
  <si>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</si>
  <si>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</si>
  <si>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</si>
  <si>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</si>
  <si>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</si>
  <si>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</si>
  <si>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</si>
  <si>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</si>
  <si>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</si>
  <si>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</si>
  <si>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</si>
  <si>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</si>
  <si>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</si>
  <si>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</si>
  <si>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</si>
  <si>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</si>
  <si>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</si>
  <si>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</si>
  <si>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</si>
  <si>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</si>
  <si>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</si>
  <si>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</si>
  <si>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</si>
  <si>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</si>
  <si>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</si>
  <si>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</si>
  <si>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</si>
  <si>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</si>
  <si>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</si>
  <si>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</si>
  <si>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</si>
  <si>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</si>
  <si>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</si>
  <si>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</si>
  <si>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</si>
  <si>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</si>
  <si>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</si>
  <si>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</si>
  <si>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</si>
  <si>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</si>
  <si>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</si>
  <si>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</si>
  <si>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</si>
  <si>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</si>
  <si>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</si>
  <si>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</si>
  <si>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</si>
  <si>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</si>
  <si>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</si>
  <si>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</si>
  <si>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</si>
  <si>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</si>
  <si>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</si>
  <si>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</si>
  <si>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</si>
  <si>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</si>
  <si>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</si>
  <si>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</si>
  <si>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</si>
  <si>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</si>
  <si>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</si>
  <si>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</si>
  <si>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</si>
  <si>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</si>
  <si>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</si>
  <si>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</si>
  <si>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</si>
  <si>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</si>
  <si>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</si>
  <si>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</si>
  <si>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</si>
  <si>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</si>
  <si>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</si>
  <si>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</si>
  <si>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</si>
  <si>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</si>
  <si>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</si>
  <si>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</si>
  <si>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</si>
  <si>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</si>
  <si>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</si>
  <si>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</si>
  <si>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</si>
  <si>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</si>
  <si>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</si>
  <si>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</si>
  <si>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</si>
  <si>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</si>
  <si>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</si>
  <si>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</si>
  <si>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</si>
  <si>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</si>
  <si>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</si>
  <si>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</si>
  <si>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</si>
  <si>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</si>
  <si>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</si>
  <si>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</si>
  <si>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</si>
  <si>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</si>
  <si>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</si>
  <si>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</si>
  <si>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</si>
  <si>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</si>
  <si>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</si>
  <si>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</si>
  <si>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</si>
  <si>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</si>
  <si>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</si>
  <si>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</si>
  <si>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</si>
  <si>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</si>
  <si>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</si>
  <si>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</si>
  <si>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</si>
  <si>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</si>
  <si>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</si>
  <si>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</si>
  <si>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</si>
  <si>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</si>
  <si>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</si>
  <si>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</si>
  <si>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</si>
  <si>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</si>
  <si>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</si>
  <si>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</si>
  <si>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</si>
  <si>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</si>
  <si>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</si>
  <si>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</si>
  <si>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</si>
  <si>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</si>
  <si>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</si>
  <si>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</si>
  <si>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</si>
  <si>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</si>
  <si>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</si>
  <si>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</si>
  <si>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</si>
  <si>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</si>
  <si>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</si>
  <si>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</si>
  <si>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</si>
  <si>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</si>
  <si>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</si>
  <si>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</si>
  <si>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</si>
  <si>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</si>
  <si>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</si>
  <si>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</si>
  <si>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</si>
  <si>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</si>
  <si>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</si>
  <si>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</si>
  <si>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</si>
  <si>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</si>
  <si>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</si>
  <si>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</si>
  <si>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</si>
  <si>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</si>
  <si>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</si>
  <si>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</si>
  <si>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</si>
  <si>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</si>
  <si>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</si>
  <si>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</si>
  <si>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</si>
  <si>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</si>
  <si>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</si>
  <si>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</si>
  <si>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</si>
  <si>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</si>
  <si>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</si>
  <si>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</si>
  <si>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</si>
  <si>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</si>
  <si>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</si>
  <si>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</si>
  <si>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</si>
  <si>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</si>
  <si>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</si>
  <si>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</si>
  <si>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</si>
  <si>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</si>
  <si>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</si>
  <si>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</si>
  <si>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</si>
  <si>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</si>
  <si>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</si>
  <si>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</si>
  <si>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</si>
  <si>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</si>
  <si>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</si>
  <si>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</si>
  <si>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</si>
  <si>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</si>
  <si>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</si>
  <si>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</si>
  <si>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</si>
  <si>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</si>
  <si>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</si>
  <si>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</si>
  <si>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</si>
  <si>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</si>
  <si>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</si>
  <si>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</si>
  <si>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</si>
  <si>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</si>
  <si>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</si>
  <si>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</si>
  <si>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</si>
  <si>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</si>
  <si>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</si>
  <si>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</si>
  <si>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</si>
  <si>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</si>
  <si>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</si>
  <si>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</si>
  <si>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</si>
  <si>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</si>
  <si>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</si>
  <si>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</si>
  <si>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</si>
  <si>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</si>
  <si>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</si>
  <si>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</si>
  <si>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</si>
  <si>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</si>
  <si>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</si>
  <si>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</si>
  <si>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</si>
  <si>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</si>
  <si>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</si>
  <si>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</si>
  <si>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</si>
  <si>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</si>
  <si>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</si>
  <si>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</si>
  <si>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</si>
  <si>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</si>
  <si>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</si>
  <si>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</si>
  <si>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</si>
  <si>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</si>
  <si>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</si>
  <si>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</si>
  <si>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</si>
  <si>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</si>
  <si>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</si>
  <si>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</si>
  <si>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</si>
  <si>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</si>
  <si>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</si>
  <si>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</si>
  <si>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</si>
  <si>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</si>
  <si>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</si>
  <si>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</si>
  <si>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</si>
  <si>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</si>
  <si>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</si>
  <si>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</si>
  <si>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</si>
  <si>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</si>
  <si>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</si>
  <si>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</si>
  <si>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</si>
  <si>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</si>
  <si>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</si>
  <si>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</si>
  <si>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</si>
  <si>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</si>
  <si>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</si>
  <si>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</si>
  <si>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</si>
  <si>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</si>
  <si>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</si>
  <si>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</si>
  <si>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</si>
  <si>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</si>
  <si>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</si>
  <si>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</si>
  <si>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</si>
  <si>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</si>
  <si>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</si>
  <si>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</si>
  <si>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</si>
  <si>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</si>
  <si>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</si>
  <si>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</si>
  <si>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</si>
  <si>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</si>
  <si>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</si>
  <si>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</si>
  <si>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</si>
  <si>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</si>
  <si>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</si>
  <si>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</si>
  <si>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</si>
  <si>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</si>
  <si>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</si>
  <si>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</si>
  <si>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</si>
  <si>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</si>
  <si>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</si>
  <si>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</si>
  <si>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</si>
  <si>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</si>
  <si>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</si>
  <si>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</si>
  <si>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</si>
  <si>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</si>
  <si>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</si>
  <si>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</si>
  <si>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</si>
  <si>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</si>
  <si>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</si>
  <si>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</si>
  <si>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</si>
  <si>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</si>
  <si>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</si>
  <si>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</si>
  <si>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</si>
  <si>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</si>
  <si>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</si>
  <si>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</si>
  <si>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</si>
  <si>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</si>
  <si>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</si>
  <si>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</si>
  <si>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</si>
  <si>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</si>
  <si>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</si>
  <si>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</si>
  <si>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</si>
  <si>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</si>
  <si>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</si>
  <si>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</si>
  <si>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</si>
  <si>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</si>
  <si>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</si>
  <si>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</si>
  <si>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</si>
  <si>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</si>
  <si>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</si>
  <si>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</si>
  <si>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</si>
  <si>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</si>
  <si>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</si>
  <si>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</si>
  <si>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</si>
  <si>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</si>
  <si>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</si>
  <si>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</si>
  <si>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</si>
  <si>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</si>
  <si>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</si>
  <si>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</si>
  <si>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</si>
  <si>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</si>
  <si>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</si>
  <si>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</si>
  <si>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</si>
  <si>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</si>
  <si>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</si>
  <si>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</si>
  <si>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</si>
  <si>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</si>
  <si>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</si>
  <si>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</si>
  <si>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</si>
  <si>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</si>
  <si>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</si>
  <si>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</si>
  <si>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</si>
  <si>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</si>
  <si>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</si>
  <si>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</si>
  <si>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</si>
  <si>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</si>
  <si>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</si>
  <si>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</si>
  <si>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</si>
  <si>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</si>
  <si>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</si>
  <si>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</si>
  <si>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</si>
  <si>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</si>
  <si>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</si>
  <si>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</si>
  <si>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</si>
  <si>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</si>
  <si>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</si>
  <si>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</si>
  <si>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</si>
  <si>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</si>
  <si>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</si>
  <si>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</si>
  <si>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</si>
  <si>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</si>
  <si>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</si>
  <si>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</si>
  <si>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</si>
  <si>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</si>
  <si>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</si>
  <si>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</si>
  <si>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</si>
  <si>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</si>
  <si>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</si>
  <si>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</si>
  <si>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</si>
  <si>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</si>
  <si>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</si>
  <si>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</si>
  <si>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</si>
  <si>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</si>
  <si>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</si>
  <si>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</si>
  <si>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</si>
  <si>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</si>
  <si>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</si>
  <si>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</si>
  <si>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</si>
  <si>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</si>
  <si>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</si>
  <si>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</si>
  <si>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</si>
  <si>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</si>
  <si>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</si>
  <si>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</si>
  <si>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</si>
  <si>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</si>
  <si>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</si>
  <si>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</si>
  <si>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</si>
  <si>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</si>
  <si>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</si>
  <si>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</si>
  <si>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</si>
  <si>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</si>
  <si>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</si>
  <si>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</si>
  <si>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</si>
  <si>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</si>
  <si>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</si>
  <si>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</si>
  <si>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</si>
  <si>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</si>
  <si>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</si>
  <si>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</si>
  <si>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</si>
  <si>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</si>
  <si>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</si>
  <si>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</si>
  <si>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</si>
  <si>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</si>
  <si>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</si>
  <si>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</si>
  <si>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</si>
  <si>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</si>
  <si>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</si>
  <si>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</si>
  <si>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</si>
  <si>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</si>
  <si>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</si>
  <si>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</si>
  <si>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</si>
  <si>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</si>
  <si>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</si>
  <si>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</si>
  <si>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</si>
  <si>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</si>
  <si>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</si>
  <si>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</si>
  <si>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</si>
  <si>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</si>
  <si>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</si>
  <si>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</si>
  <si>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</si>
  <si>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</si>
  <si>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</si>
  <si>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</si>
  <si>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</si>
  <si>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</si>
  <si>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</si>
  <si>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</si>
  <si>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</si>
  <si>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</si>
  <si>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</si>
  <si>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</si>
  <si>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</si>
  <si>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</si>
  <si>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</si>
  <si>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</si>
  <si>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</si>
  <si>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</si>
  <si>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</si>
  <si>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</si>
  <si>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</si>
  <si>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</si>
  <si>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</si>
  <si>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</si>
  <si>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</si>
  <si>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</si>
  <si>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</si>
  <si>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</si>
  <si>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</si>
  <si>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</si>
  <si>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</si>
  <si>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</si>
  <si>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</si>
  <si>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</si>
  <si>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</si>
  <si>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</si>
  <si>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</si>
  <si>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</si>
  <si>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</si>
  <si>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</si>
  <si>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</si>
  <si>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</si>
  <si>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</si>
  <si>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</si>
  <si>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</si>
  <si>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</si>
  <si>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</si>
  <si>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</si>
  <si>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</si>
  <si>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</si>
  <si>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</si>
  <si>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</si>
  <si>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</si>
  <si>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</si>
  <si>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</si>
  <si>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</si>
  <si>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</si>
  <si>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</si>
  <si>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</si>
  <si>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</si>
  <si>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</si>
  <si>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</si>
  <si>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</si>
  <si>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</si>
  <si>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</si>
  <si>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</si>
  <si>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</si>
  <si>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</si>
  <si>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</si>
  <si>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</si>
  <si>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</si>
  <si>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</si>
  <si>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</si>
  <si>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</si>
  <si>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</si>
  <si>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</si>
  <si>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</si>
  <si>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</si>
  <si>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</si>
  <si>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</si>
  <si>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</si>
  <si>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</si>
  <si>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</si>
  <si>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</si>
  <si>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</si>
  <si>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</si>
  <si>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</si>
  <si>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</si>
  <si>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</si>
  <si>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</si>
  <si>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</si>
  <si>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</si>
  <si>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</si>
  <si>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</si>
  <si>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</si>
  <si>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</si>
  <si>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</si>
  <si>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</si>
  <si>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</si>
  <si>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</si>
  <si>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</si>
  <si>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</si>
  <si>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</si>
  <si>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</si>
  <si>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</si>
  <si>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</si>
  <si>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</si>
  <si>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</si>
  <si>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</si>
  <si>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</si>
  <si>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</si>
  <si>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</si>
  <si>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</si>
  <si>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</si>
  <si>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</si>
  <si>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</si>
  <si>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</si>
  <si>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</si>
  <si>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</si>
  <si>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</si>
  <si>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</si>
  <si>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</si>
  <si>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</si>
  <si>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</si>
  <si>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</si>
  <si>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</si>
  <si>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</si>
  <si>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</si>
  <si>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</si>
  <si>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</si>
  <si>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</si>
  <si>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</si>
  <si>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</si>
  <si>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</si>
  <si>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</si>
  <si>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</si>
  <si>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</si>
  <si>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</si>
  <si>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</si>
  <si>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</si>
  <si>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</si>
  <si>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</si>
  <si>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</si>
  <si>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</si>
  <si>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</si>
  <si>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</si>
  <si>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</si>
  <si>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</si>
  <si>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</si>
  <si>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</si>
  <si>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</si>
  <si>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</si>
  <si>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</si>
  <si>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</si>
  <si>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</si>
  <si>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</si>
  <si>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</si>
  <si>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</si>
  <si>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</si>
  <si>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</si>
  <si>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</si>
  <si>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</si>
  <si>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</si>
  <si>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</si>
  <si>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</si>
  <si>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</si>
  <si>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</si>
  <si>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</si>
  <si>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</si>
  <si>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</si>
  <si>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</si>
  <si>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</si>
  <si>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</si>
  <si>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</si>
  <si>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</si>
  <si>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</si>
  <si>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</si>
  <si>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</si>
  <si>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</si>
  <si>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</si>
  <si>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</si>
  <si>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</si>
  <si>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</si>
  <si>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</si>
  <si>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</si>
  <si>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</si>
  <si>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</si>
  <si>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</si>
  <si>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</si>
  <si>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</si>
  <si>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</si>
  <si>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</si>
  <si>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</si>
  <si>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</si>
  <si>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</si>
  <si>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</si>
  <si>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</si>
  <si>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</si>
  <si>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</si>
  <si>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</si>
  <si>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</si>
  <si>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</si>
  <si>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</si>
  <si>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</si>
  <si>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</si>
  <si>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</si>
  <si>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</si>
  <si>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</si>
  <si>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</si>
  <si>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</si>
  <si>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</si>
  <si>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</si>
  <si>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</si>
  <si>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</si>
  <si>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</si>
  <si>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</si>
  <si>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</si>
  <si>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</si>
  <si>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</si>
  <si>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</si>
  <si>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</si>
  <si>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</si>
  <si>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</si>
  <si>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</si>
  <si>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</si>
  <si>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</si>
  <si>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</si>
  <si>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</si>
  <si>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</si>
  <si>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</si>
  <si>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</si>
  <si>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</si>
  <si>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</si>
  <si>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</si>
  <si>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</si>
  <si>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</si>
  <si>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</si>
  <si>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</si>
  <si>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</si>
  <si>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</si>
  <si>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</si>
  <si>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</si>
  <si>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</si>
  <si>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</si>
  <si>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</si>
  <si>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</si>
  <si>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</si>
  <si>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</si>
  <si>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</si>
  <si>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</si>
  <si>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</si>
  <si>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</si>
  <si>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</si>
  <si>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</si>
  <si>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</si>
  <si>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</si>
  <si>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</si>
  <si>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</si>
  <si>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</si>
  <si>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</si>
  <si>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</si>
  <si>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</si>
  <si>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</si>
  <si>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</si>
  <si>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</si>
  <si>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</si>
  <si>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</si>
  <si>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</si>
  <si>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</si>
  <si>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</si>
  <si>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</si>
  <si>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</si>
  <si>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</si>
  <si>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</si>
  <si>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</si>
  <si>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</si>
  <si>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</si>
  <si>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</si>
  <si>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</si>
  <si>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</si>
  <si>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</si>
  <si>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</si>
  <si>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</si>
  <si>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</si>
  <si>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</si>
  <si>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</si>
  <si>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</si>
  <si>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</si>
  <si>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</si>
  <si>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</si>
  <si>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</si>
  <si>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</si>
  <si>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</si>
  <si>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</si>
  <si>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</si>
  <si>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</si>
  <si>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</si>
  <si>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</si>
  <si>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</si>
  <si>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</si>
  <si>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</si>
  <si>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</si>
  <si>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</si>
  <si>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</si>
  <si>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</si>
  <si>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</si>
  <si>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</si>
  <si>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</si>
  <si>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</si>
  <si>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</si>
  <si>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</si>
  <si>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</si>
  <si>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</si>
  <si>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</si>
  <si>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</si>
  <si>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</si>
  <si>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</si>
  <si>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</si>
  <si>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</si>
  <si>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</si>
  <si>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</si>
  <si>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</si>
  <si>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</si>
  <si>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</si>
  <si>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</si>
  <si>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</si>
  <si>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</si>
  <si>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</si>
  <si>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</si>
  <si>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</si>
  <si>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</si>
  <si>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</si>
  <si>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</si>
  <si>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</si>
  <si>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</si>
  <si>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</si>
  <si>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</si>
  <si>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</si>
  <si>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</si>
  <si>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</si>
  <si>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</si>
  <si>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</si>
  <si>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</si>
  <si>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</si>
  <si>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</si>
  <si>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</si>
  <si>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</si>
  <si>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</si>
  <si>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</si>
  <si>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</si>
  <si>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</si>
  <si>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</si>
  <si>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</si>
  <si>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</si>
  <si>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</si>
  <si>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</si>
  <si>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</si>
  <si>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</si>
  <si>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</si>
  <si>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</si>
  <si>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</si>
  <si>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</si>
  <si>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</si>
  <si>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</si>
  <si>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</si>
  <si>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</si>
  <si>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</si>
  <si>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</si>
  <si>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</si>
  <si>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</si>
  <si>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</si>
  <si>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</si>
  <si>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</si>
  <si>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</si>
  <si>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</si>
  <si>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</si>
  <si>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</si>
  <si>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</si>
  <si>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</si>
  <si>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</si>
  <si>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</si>
  <si>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</si>
  <si>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</si>
  <si>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</si>
  <si>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</si>
  <si>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</si>
  <si>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</si>
  <si>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</si>
  <si>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</si>
  <si>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</si>
  <si>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</si>
  <si>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</si>
  <si>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</si>
  <si>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</si>
  <si>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</si>
  <si>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</si>
  <si>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</si>
  <si>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</si>
  <si>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</si>
  <si>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</si>
  <si>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</si>
  <si>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</si>
  <si>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</si>
  <si>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</si>
  <si>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</si>
  <si>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</si>
  <si>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</si>
  <si>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</si>
  <si>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</si>
  <si>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</si>
  <si>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</si>
  <si>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</si>
  <si>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</si>
  <si>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</si>
  <si>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</si>
  <si>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</si>
  <si>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</si>
  <si>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</si>
  <si>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</si>
  <si>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</si>
  <si>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</si>
  <si>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</si>
  <si>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</si>
  <si>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</si>
  <si>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</si>
  <si>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</si>
  <si>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</si>
  <si>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</si>
  <si>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</si>
  <si>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</si>
  <si>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</si>
  <si>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</si>
  <si>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</si>
  <si>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</si>
  <si>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</si>
  <si>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</si>
  <si>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</si>
  <si>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</si>
  <si>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</si>
  <si>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</si>
  <si>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</si>
  <si>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</si>
  <si>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</si>
  <si>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</si>
  <si>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</si>
  <si>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</si>
  <si>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</si>
  <si>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</si>
  <si>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</si>
  <si>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</si>
  <si>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</si>
  <si>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</si>
  <si>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</si>
  <si>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</si>
  <si>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</si>
  <si>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</si>
  <si>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</si>
  <si>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</si>
  <si>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</si>
  <si>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</si>
  <si>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</si>
  <si>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</si>
  <si>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</si>
  <si>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</si>
  <si>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</si>
  <si>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</si>
  <si>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</si>
  <si>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</si>
  <si>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</si>
  <si>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</si>
  <si>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</si>
  <si>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</si>
  <si>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</si>
  <si>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</si>
  <si>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</si>
  <si>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</si>
  <si>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</si>
  <si>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</si>
  <si>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</si>
  <si>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</si>
  <si>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</si>
  <si>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</si>
  <si>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</si>
  <si>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</si>
  <si>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</si>
  <si>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</si>
  <si>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</si>
  <si>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</si>
  <si>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</si>
  <si>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</si>
  <si>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</si>
  <si>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</si>
  <si>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</si>
  <si>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</si>
  <si>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</si>
  <si>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</si>
  <si>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</si>
  <si>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</si>
  <si>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</si>
  <si>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</si>
  <si>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</si>
  <si>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</si>
  <si>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</si>
  <si>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</si>
  <si>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</si>
  <si>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</si>
  <si>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</si>
  <si>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</si>
  <si>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</si>
  <si>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</si>
  <si>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</si>
  <si>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</si>
  <si>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</si>
  <si>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</si>
  <si>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</si>
  <si>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</si>
  <si>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</si>
  <si>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</si>
  <si>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</si>
  <si>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</si>
  <si>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</si>
  <si>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</si>
  <si>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</si>
  <si>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</si>
  <si>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</si>
  <si>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</si>
  <si>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</si>
  <si>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</si>
  <si>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</si>
  <si>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</si>
  <si>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</si>
  <si>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</si>
  <si>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</si>
  <si>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</si>
  <si>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</si>
  <si>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</si>
  <si>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</si>
  <si>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</si>
  <si>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</si>
  <si>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</si>
  <si>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</si>
  <si>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</si>
  <si>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</si>
  <si>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</si>
  <si>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</si>
  <si>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</si>
  <si>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</si>
  <si>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</si>
  <si>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</si>
  <si>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</si>
  <si>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</si>
  <si>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</si>
  <si>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</si>
  <si>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</si>
  <si>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</si>
  <si>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</si>
  <si>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</si>
  <si>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</si>
  <si>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</si>
  <si>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</si>
  <si>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</si>
  <si>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</si>
  <si>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</si>
  <si>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</si>
  <si>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</si>
  <si>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</si>
  <si>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</si>
  <si>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</si>
  <si>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</si>
  <si>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</si>
  <si>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</si>
  <si>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</si>
  <si>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</si>
  <si>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</si>
  <si>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</si>
  <si>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</si>
  <si>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</si>
  <si>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</si>
  <si>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</si>
  <si>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</si>
  <si>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</si>
  <si>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</si>
  <si>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</si>
  <si>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</si>
  <si>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</si>
  <si>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</si>
  <si>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</si>
  <si>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</si>
  <si>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</si>
  <si>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</si>
  <si>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</si>
  <si>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</si>
  <si>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</si>
  <si>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</si>
  <si>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</si>
  <si>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</si>
  <si>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</si>
  <si>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</si>
  <si>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</si>
  <si>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</si>
  <si>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</si>
  <si>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</si>
  <si>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</si>
  <si>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</si>
  <si>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</si>
  <si>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</si>
  <si>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</si>
  <si>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</si>
  <si>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</si>
  <si>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</si>
  <si>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</si>
  <si>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</si>
  <si>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</si>
  <si>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</si>
  <si>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</si>
  <si>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</si>
  <si>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</si>
  <si>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</si>
  <si>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</si>
  <si>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</si>
  <si>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</si>
  <si>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</si>
  <si>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</si>
  <si>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</si>
  <si>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</si>
  <si>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</si>
  <si>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</si>
  <si>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</si>
  <si>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</si>
  <si>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</si>
  <si>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</si>
  <si>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</si>
  <si>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</si>
  <si>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</si>
  <si>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</si>
  <si>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</si>
  <si>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</si>
  <si>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</si>
  <si>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</si>
  <si>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</si>
  <si>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</si>
  <si>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</si>
  <si>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</si>
  <si>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</si>
  <si>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</si>
  <si>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</si>
  <si>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</si>
  <si>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</si>
  <si>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</si>
  <si>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</si>
  <si>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</si>
  <si>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</si>
  <si>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</si>
  <si>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</si>
  <si>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</si>
  <si>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</si>
  <si>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</si>
  <si>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</si>
  <si>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</si>
  <si>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</si>
  <si>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</si>
  <si>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</si>
  <si>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</si>
  <si>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</si>
  <si>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</si>
  <si>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</si>
  <si>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</si>
  <si>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</si>
  <si>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</si>
  <si>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</si>
  <si>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</si>
  <si>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</si>
  <si>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</si>
  <si>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</si>
  <si>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</si>
  <si>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</si>
  <si>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</si>
  <si>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</si>
  <si>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</si>
  <si>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</si>
  <si>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</si>
  <si>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</si>
  <si>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</si>
  <si>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</si>
  <si>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</si>
  <si>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</si>
  <si>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</si>
  <si>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</si>
  <si>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</si>
  <si>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</si>
  <si>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</si>
  <si>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</si>
  <si>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</si>
  <si>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</si>
  <si>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</si>
  <si>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</si>
  <si>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</si>
  <si>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</si>
  <si>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</si>
  <si>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</si>
  <si>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</si>
  <si>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</si>
  <si>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</si>
  <si>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</si>
  <si>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</si>
  <si>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</si>
  <si>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</si>
  <si>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</si>
  <si>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</si>
  <si>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</si>
  <si>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</si>
  <si>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</si>
  <si>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</si>
  <si>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</si>
  <si>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</si>
  <si>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</si>
  <si>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</si>
  <si>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</si>
  <si>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</si>
  <si>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</si>
  <si>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</si>
  <si>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</si>
  <si>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</si>
  <si>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</si>
  <si>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</si>
  <si>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</si>
  <si>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</si>
  <si>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</si>
  <si>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</si>
  <si>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</si>
  <si>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</si>
  <si>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</si>
  <si>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</si>
  <si>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</si>
  <si>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</si>
  <si>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</si>
  <si>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</si>
  <si>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</si>
  <si>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</si>
  <si>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</si>
  <si>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</si>
  <si>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</si>
  <si>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</si>
  <si>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</si>
  <si>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</si>
  <si>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</si>
  <si>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</si>
  <si>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</si>
  <si>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</si>
  <si>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</si>
  <si>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</si>
  <si>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</si>
  <si>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</si>
  <si>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</si>
  <si>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</si>
  <si>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</si>
  <si>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</si>
  <si>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</si>
  <si>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</si>
  <si>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</si>
  <si>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</si>
  <si>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</si>
  <si>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</si>
  <si>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</si>
  <si>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</si>
  <si>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</si>
  <si>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</si>
  <si>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</si>
  <si>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</si>
  <si>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</si>
  <si>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</si>
  <si>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</si>
  <si>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</si>
  <si>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</si>
  <si>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</si>
  <si>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</si>
  <si>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</si>
  <si>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</si>
  <si>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</si>
  <si>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</si>
  <si>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</si>
  <si>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</si>
  <si>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</si>
  <si>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</si>
  <si>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</si>
  <si>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</si>
  <si>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</si>
  <si>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</si>
  <si>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</si>
  <si>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</si>
  <si>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</si>
  <si>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</si>
  <si>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</si>
  <si>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</si>
  <si>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</si>
  <si>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</si>
  <si>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</si>
  <si>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</si>
  <si>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</si>
  <si>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</si>
  <si>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</si>
  <si>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</si>
  <si>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</si>
  <si>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</si>
  <si>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</si>
  <si>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</si>
  <si>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</si>
  <si>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</si>
  <si>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</si>
  <si>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</si>
  <si>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</si>
  <si>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</si>
  <si>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</si>
  <si>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</si>
  <si>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</si>
  <si>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</si>
  <si>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</si>
  <si>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</si>
  <si>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</si>
  <si>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</si>
  <si>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</si>
  <si>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</si>
  <si>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</si>
  <si>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</si>
  <si>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</si>
  <si>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</si>
  <si>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</si>
  <si>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</si>
  <si>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</si>
  <si>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</si>
  <si>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</si>
  <si>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</si>
  <si>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</si>
  <si>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</si>
  <si>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</si>
  <si>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</si>
  <si>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</si>
  <si>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</si>
  <si>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</si>
  <si>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</si>
  <si>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</si>
  <si>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</si>
  <si>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</si>
  <si>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</si>
  <si>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</si>
  <si>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</si>
  <si>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</si>
  <si>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</si>
  <si>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</si>
  <si>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</si>
  <si>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</si>
  <si>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</si>
  <si>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</si>
  <si>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</si>
  <si>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</si>
  <si>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</si>
  <si>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</si>
  <si>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</si>
  <si>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</si>
  <si>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</si>
  <si>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</si>
  <si>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</si>
  <si>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</si>
  <si>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</si>
  <si>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</si>
  <si>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</si>
  <si>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</si>
  <si>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</si>
  <si>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</si>
  <si>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</si>
  <si>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</si>
  <si>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</si>
  <si>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</si>
  <si>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</si>
  <si>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</si>
  <si>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</si>
  <si>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</si>
  <si>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</si>
  <si>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</si>
  <si>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</si>
  <si>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</si>
  <si>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</si>
  <si>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</si>
  <si>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</si>
  <si>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</si>
  <si>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</si>
  <si>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</si>
  <si>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</si>
  <si>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</si>
  <si>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</si>
  <si>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</si>
  <si>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</si>
  <si>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</si>
  <si>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</si>
  <si>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</si>
  <si>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</si>
  <si>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</si>
  <si>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</si>
  <si>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</si>
  <si>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</si>
  <si>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</si>
  <si>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</si>
  <si>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</si>
  <si>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</si>
  <si>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</si>
  <si>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</si>
  <si>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</si>
  <si>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</si>
  <si>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</si>
  <si>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</si>
  <si>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</si>
  <si>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</si>
  <si>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</si>
  <si>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</si>
  <si>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</si>
  <si>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</si>
  <si>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</si>
  <si>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</si>
  <si>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</si>
  <si>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</si>
  <si>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</si>
  <si>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</si>
  <si>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</si>
  <si>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</si>
  <si>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</si>
  <si>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</si>
  <si>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</si>
  <si>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</si>
  <si>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</si>
  <si>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</si>
  <si>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</si>
  <si>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</si>
  <si>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</si>
  <si>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</si>
  <si>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</si>
  <si>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</si>
  <si>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</si>
  <si>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</si>
  <si>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</si>
  <si>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</si>
  <si>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</si>
  <si>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</si>
  <si>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</si>
  <si>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</si>
  <si>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</si>
  <si>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</si>
  <si>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</si>
  <si>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</si>
  <si>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</si>
  <si>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</si>
  <si>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</si>
  <si>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</si>
  <si>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</si>
  <si>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</si>
  <si>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</si>
  <si>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</si>
  <si>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</si>
  <si>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</si>
  <si>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</si>
  <si>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</si>
  <si>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</si>
  <si>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</si>
  <si>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</si>
  <si>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</si>
  <si>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</si>
  <si>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</si>
  <si>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</si>
  <si>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</si>
  <si>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</si>
  <si>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</si>
  <si>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</si>
  <si>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</si>
  <si>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</si>
  <si>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</si>
  <si>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</si>
  <si>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</si>
  <si>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</si>
  <si>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</si>
  <si>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</si>
  <si>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</si>
  <si>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</si>
  <si>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</si>
  <si>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</si>
  <si>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</si>
  <si>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</si>
  <si>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</si>
  <si>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</si>
  <si>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</si>
  <si>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</si>
  <si>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</si>
  <si>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</si>
  <si>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</si>
  <si>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</si>
  <si>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</si>
  <si>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</si>
  <si>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</si>
  <si>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</si>
  <si>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</si>
  <si>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</si>
  <si>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</si>
  <si>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</si>
  <si>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</si>
  <si>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</si>
  <si>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</si>
  <si>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</si>
  <si>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</si>
  <si>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</si>
  <si>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</si>
  <si>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</si>
  <si>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</si>
  <si>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</si>
  <si>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</si>
  <si>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</si>
  <si>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</si>
  <si>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</si>
  <si>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</si>
  <si>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</si>
  <si>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</si>
  <si>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</si>
  <si>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</si>
  <si>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ŽELJEZNIČKA TEHNIČKA ŠKOLA MORAVICE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</si>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</sst>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1782097.51</v>
      </c>
      <c r="D2" s="7">
        <f>'PR-RAS'!E6</f>
        <v>1841610.91</v>
      </c>
      <c r="E2" s="7">
        <v>0</v>
      </c>
      <c r="F2" s="7">
        <v>0</v>
      </c>
      <c r="G2" s="8">
        <f t="shared" ref="G2:G274" si="0">(B2/1000)*(C2*1+D2*2)</f>
        <v>5465.3193300000003</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1500872.38</v>
      </c>
      <c r="D45" s="2">
        <f>'PR-RAS'!E49</f>
        <v>1575818.4</v>
      </c>
      <c r="E45" s="2">
        <v>0</v>
      </c>
      <c r="F45" s="2">
        <v>0</v>
      </c>
      <c r="G45" s="3">
        <f t="shared" si="0"/>
        <v>204710.40391999998</v>
      </c>
      <c r="H45" s="3">
        <f t="shared" si="1"/>
        <v>0.77999999979510903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1459987.5799999998</v>
      </c>
      <c r="D64" s="2">
        <f>'PR-RAS'!E68</f>
        <v>1533251.5799999998</v>
      </c>
      <c r="E64" s="2">
        <v>0</v>
      </c>
      <c r="F64" s="2">
        <v>0</v>
      </c>
      <c r="G64" s="3">
        <f t="shared" si="0"/>
        <v>285168.91661999997</v>
      </c>
      <c r="H64" s="3">
        <f t="shared" si="1"/>
        <v>0.84000000031664968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1432202.45</v>
      </c>
      <c r="D65" s="2">
        <f>'PR-RAS'!E69</f>
        <v>1532116.13</v>
      </c>
      <c r="E65" s="2">
        <v>0</v>
      </c>
      <c r="F65" s="2">
        <v>0</v>
      </c>
      <c r="G65" s="3">
        <f t="shared" si="0"/>
        <v>287771.82144000003</v>
      </c>
      <c r="H65" s="3">
        <f t="shared" si="1"/>
        <v>0.57999999984167516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27785.13</v>
      </c>
      <c r="D66" s="2">
        <f>'PR-RAS'!E70</f>
        <v>1135.45</v>
      </c>
      <c r="E66" s="2">
        <v>0</v>
      </c>
      <c r="F66" s="2">
        <v>0</v>
      </c>
      <c r="G66" s="3">
        <f t="shared" si="0"/>
        <v>1953.6419500000002</v>
      </c>
      <c r="H66" s="3">
        <f t="shared" si="1"/>
        <v>0.58000000000106411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40884.800000000003</v>
      </c>
      <c r="D70" s="2">
        <f>'PR-RAS'!E74</f>
        <v>42566.82</v>
      </c>
      <c r="E70" s="2">
        <v>0</v>
      </c>
      <c r="F70" s="2">
        <v>0</v>
      </c>
      <c r="G70" s="3">
        <f t="shared" si="0"/>
        <v>8695.2723600000008</v>
      </c>
      <c r="H70" s="3">
        <f t="shared" si="1"/>
        <v>0.37999999999738066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40884.800000000003</v>
      </c>
      <c r="D71" s="2">
        <f>'PR-RAS'!E75</f>
        <v>42566.82</v>
      </c>
      <c r="E71" s="2">
        <v>0</v>
      </c>
      <c r="F71" s="2">
        <v>0</v>
      </c>
      <c r="G71" s="3">
        <f t="shared" si="0"/>
        <v>8821.2908000000007</v>
      </c>
      <c r="H71" s="3">
        <f t="shared" si="1"/>
        <v>0.37999999999738066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33.11</v>
      </c>
      <c r="D78" s="2">
        <f>'PR-RAS'!E82</f>
        <v>16.77</v>
      </c>
      <c r="E78" s="2">
        <v>0</v>
      </c>
      <c r="F78" s="2">
        <v>0</v>
      </c>
      <c r="G78" s="3">
        <f t="shared" si="0"/>
        <v>5.1320500000000004</v>
      </c>
      <c r="H78" s="3">
        <f t="shared" si="1"/>
        <v>0.33999999999999986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33.11</v>
      </c>
      <c r="D79" s="2">
        <f>'PR-RAS'!E83</f>
        <v>16.77</v>
      </c>
      <c r="E79" s="2">
        <v>0</v>
      </c>
      <c r="F79" s="2">
        <v>0</v>
      </c>
      <c r="G79" s="3">
        <f t="shared" si="0"/>
        <v>5.1987000000000005</v>
      </c>
      <c r="H79" s="3">
        <f t="shared" si="1"/>
        <v>0.33999999999999986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33.11</v>
      </c>
      <c r="D81" s="2">
        <f>'PR-RAS'!E85</f>
        <v>16.77</v>
      </c>
      <c r="E81" s="2">
        <v>0</v>
      </c>
      <c r="F81" s="2">
        <v>0</v>
      </c>
      <c r="G81" s="3">
        <f t="shared" si="0"/>
        <v>5.3320000000000007</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34530.14</v>
      </c>
      <c r="D102" s="2">
        <f>'PR-RAS'!E106</f>
        <v>30581.95</v>
      </c>
      <c r="E102" s="2">
        <v>0</v>
      </c>
      <c r="F102" s="2">
        <v>0</v>
      </c>
      <c r="G102" s="3">
        <f t="shared" si="0"/>
        <v>9665.0980400000008</v>
      </c>
      <c r="H102" s="3">
        <f t="shared" si="1"/>
        <v>0.18999999999869033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34530.14</v>
      </c>
      <c r="D108" s="2">
        <f>'PR-RAS'!E112</f>
        <v>30581.95</v>
      </c>
      <c r="E108" s="2">
        <v>0</v>
      </c>
      <c r="F108" s="2">
        <v>0</v>
      </c>
      <c r="G108" s="3">
        <f t="shared" si="0"/>
        <v>10239.262280000001</v>
      </c>
      <c r="H108" s="3">
        <f t="shared" si="1"/>
        <v>0.18999999999869033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34530.14</v>
      </c>
      <c r="D113" s="2">
        <f>'PR-RAS'!E117</f>
        <v>30581.95</v>
      </c>
      <c r="E113" s="2">
        <v>0</v>
      </c>
      <c r="F113" s="2">
        <v>0</v>
      </c>
      <c r="G113" s="3">
        <f t="shared" si="0"/>
        <v>10717.732480000001</v>
      </c>
      <c r="H113" s="3">
        <f t="shared" si="1"/>
        <v>0.18999999999869033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58499.81</v>
      </c>
      <c r="D121" s="2">
        <f>'PR-RAS'!E125</f>
        <v>31252.05</v>
      </c>
      <c r="E121" s="2">
        <v>0</v>
      </c>
      <c r="F121" s="2">
        <v>0</v>
      </c>
      <c r="G121" s="3">
        <f t="shared" si="0"/>
        <v>14520.4692</v>
      </c>
      <c r="H121" s="3">
        <f t="shared" si="1"/>
        <v>0.24000000000160071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58499.81</v>
      </c>
      <c r="D122" s="2">
        <f>'PR-RAS'!E126</f>
        <v>31252.05</v>
      </c>
      <c r="E122" s="2">
        <v>0</v>
      </c>
      <c r="F122" s="2">
        <v>0</v>
      </c>
      <c r="G122" s="3">
        <f t="shared" si="0"/>
        <v>14641.473110000001</v>
      </c>
      <c r="H122" s="3">
        <f t="shared" si="1"/>
        <v>0.24000000000160071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58499.81</v>
      </c>
      <c r="D124" s="2">
        <f>'PR-RAS'!E128</f>
        <v>31252.05</v>
      </c>
      <c r="E124" s="2">
        <v>0</v>
      </c>
      <c r="F124" s="2">
        <v>0</v>
      </c>
      <c r="G124" s="3">
        <f t="shared" si="0"/>
        <v>14883.48093</v>
      </c>
      <c r="H124" s="3">
        <f t="shared" si="1"/>
        <v>0.24000000000160071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188162.07</v>
      </c>
      <c r="D130" s="2">
        <f>'PR-RAS'!E134</f>
        <v>203941.74</v>
      </c>
      <c r="E130" s="2">
        <v>0</v>
      </c>
      <c r="F130" s="2">
        <v>0</v>
      </c>
      <c r="G130" s="3">
        <f t="shared" si="0"/>
        <v>76889.875950000001</v>
      </c>
      <c r="H130" s="3">
        <f t="shared" si="1"/>
        <v>0.33000000001629815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188162.07</v>
      </c>
      <c r="D131" s="2">
        <f>'PR-RAS'!E135</f>
        <v>203941.74</v>
      </c>
      <c r="E131" s="2">
        <v>0</v>
      </c>
      <c r="F131" s="2">
        <v>0</v>
      </c>
      <c r="G131" s="3">
        <f t="shared" si="0"/>
        <v>77485.921500000011</v>
      </c>
      <c r="H131" s="3">
        <f t="shared" si="1"/>
        <v>0.33000000001629815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183171.94</v>
      </c>
      <c r="D132" s="2">
        <f>'PR-RAS'!E136</f>
        <v>202441.74</v>
      </c>
      <c r="E132" s="2">
        <v>0</v>
      </c>
      <c r="F132" s="2">
        <v>0</v>
      </c>
      <c r="G132" s="3">
        <f t="shared" si="0"/>
        <v>77035.260019999987</v>
      </c>
      <c r="H132" s="3">
        <f t="shared" si="1"/>
        <v>0.32000000000698492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4990.13</v>
      </c>
      <c r="D133" s="2">
        <f>'PR-RAS'!E137</f>
        <v>1500</v>
      </c>
      <c r="E133" s="2">
        <v>0</v>
      </c>
      <c r="F133" s="2">
        <v>0</v>
      </c>
      <c r="G133" s="3">
        <f t="shared" si="0"/>
        <v>1054.6971600000002</v>
      </c>
      <c r="H133" s="3">
        <f t="shared" si="1"/>
        <v>0.13000000000010914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1713965.5999999999</v>
      </c>
      <c r="D148" s="2">
        <f>'PR-RAS'!E152</f>
        <v>1959332.7899999998</v>
      </c>
      <c r="E148" s="2">
        <v>0</v>
      </c>
      <c r="F148" s="2">
        <v>0</v>
      </c>
      <c r="G148" s="3">
        <f t="shared" si="0"/>
        <v>827996.78345999995</v>
      </c>
      <c r="H148" s="3">
        <f t="shared" si="1"/>
        <v>0.61000000033527613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1459170.95</v>
      </c>
      <c r="D149" s="2">
        <f>'PR-RAS'!E153</f>
        <v>1678374.7599999998</v>
      </c>
      <c r="E149" s="2">
        <v>0</v>
      </c>
      <c r="F149" s="2">
        <v>0</v>
      </c>
      <c r="G149" s="3">
        <f t="shared" si="0"/>
        <v>712756.22955999989</v>
      </c>
      <c r="H149" s="3">
        <f t="shared" si="1"/>
        <v>0.29000000027008355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1208559.25</v>
      </c>
      <c r="D150" s="2">
        <f>'PR-RAS'!E154</f>
        <v>1385017.0999999999</v>
      </c>
      <c r="E150" s="2">
        <v>0</v>
      </c>
      <c r="F150" s="2">
        <v>0</v>
      </c>
      <c r="G150" s="3">
        <f t="shared" si="0"/>
        <v>592810.42404999991</v>
      </c>
      <c r="H150" s="3">
        <f t="shared" si="1"/>
        <v>0.34999999986030161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1205299.6100000001</v>
      </c>
      <c r="D151" s="2">
        <f>'PR-RAS'!E155</f>
        <v>1379271.92</v>
      </c>
      <c r="E151" s="2">
        <v>0</v>
      </c>
      <c r="F151" s="2">
        <v>0</v>
      </c>
      <c r="G151" s="3">
        <f t="shared" si="0"/>
        <v>594576.51749999996</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3259.64</v>
      </c>
      <c r="D153" s="2">
        <f>'PR-RAS'!E157</f>
        <v>5745.18</v>
      </c>
      <c r="E153" s="2">
        <v>0</v>
      </c>
      <c r="F153" s="2">
        <v>0</v>
      </c>
      <c r="G153" s="3">
        <f t="shared" si="0"/>
        <v>2242</v>
      </c>
      <c r="H153" s="3">
        <f t="shared" si="1"/>
        <v>0.54000000000041837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51171.26</v>
      </c>
      <c r="D155" s="2">
        <f>'PR-RAS'!E159</f>
        <v>64829.74</v>
      </c>
      <c r="E155" s="2">
        <v>0</v>
      </c>
      <c r="F155" s="2">
        <v>0</v>
      </c>
      <c r="G155" s="3">
        <f t="shared" si="0"/>
        <v>27847.933959999998</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199440.44</v>
      </c>
      <c r="D156" s="2">
        <f>'PR-RAS'!E160</f>
        <v>228527.92</v>
      </c>
      <c r="E156" s="2">
        <v>0</v>
      </c>
      <c r="F156" s="2">
        <v>0</v>
      </c>
      <c r="G156" s="3">
        <f t="shared" si="0"/>
        <v>101756.9234</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199421.37</v>
      </c>
      <c r="D158" s="2">
        <f>'PR-RAS'!E162</f>
        <v>228527.92</v>
      </c>
      <c r="E158" s="2">
        <v>0</v>
      </c>
      <c r="F158" s="2">
        <v>0</v>
      </c>
      <c r="G158" s="3">
        <f t="shared" si="0"/>
        <v>103066.92197</v>
      </c>
      <c r="H158" s="3">
        <f t="shared" si="1"/>
        <v>0.4499999999825377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19.07</v>
      </c>
      <c r="D159" s="2">
        <f>'PR-RAS'!E163</f>
        <v>0</v>
      </c>
      <c r="E159" s="2">
        <v>0</v>
      </c>
      <c r="F159" s="2">
        <v>0</v>
      </c>
      <c r="G159" s="3">
        <f t="shared" si="0"/>
        <v>3.0130600000000003</v>
      </c>
      <c r="H159" s="3">
        <f t="shared" si="1"/>
        <v>7.0000000000000284E-2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254002.19999999998</v>
      </c>
      <c r="D160" s="2">
        <f>'PR-RAS'!E164</f>
        <v>280106.49</v>
      </c>
      <c r="E160" s="2">
        <v>0</v>
      </c>
      <c r="F160" s="2">
        <v>0</v>
      </c>
      <c r="G160" s="3">
        <f t="shared" si="0"/>
        <v>129460.21361999999</v>
      </c>
      <c r="H160" s="3">
        <f t="shared" si="1"/>
        <v>0.68999999997322448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76697.62</v>
      </c>
      <c r="D161" s="2">
        <f>'PR-RAS'!E165</f>
        <v>78766.959999999992</v>
      </c>
      <c r="E161" s="2">
        <v>0</v>
      </c>
      <c r="F161" s="2">
        <v>0</v>
      </c>
      <c r="G161" s="3">
        <f t="shared" si="0"/>
        <v>37477.046399999999</v>
      </c>
      <c r="H161" s="3">
        <f t="shared" si="1"/>
        <v>0.42000000001280569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5031.51</v>
      </c>
      <c r="D162" s="2">
        <f>'PR-RAS'!E166</f>
        <v>6811.95</v>
      </c>
      <c r="E162" s="2">
        <v>0</v>
      </c>
      <c r="F162" s="2">
        <v>0</v>
      </c>
      <c r="G162" s="3">
        <f t="shared" si="0"/>
        <v>3003.5210099999999</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66022.179999999993</v>
      </c>
      <c r="D163" s="2">
        <f>'PR-RAS'!E167</f>
        <v>68289.33</v>
      </c>
      <c r="E163" s="2">
        <v>0</v>
      </c>
      <c r="F163" s="2">
        <v>0</v>
      </c>
      <c r="G163" s="3">
        <f t="shared" si="0"/>
        <v>32821.336080000001</v>
      </c>
      <c r="H163" s="3">
        <f t="shared" si="1"/>
        <v>0.50999999999476131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5643.93</v>
      </c>
      <c r="D164" s="2">
        <f>'PR-RAS'!E168</f>
        <v>3665.68</v>
      </c>
      <c r="E164" s="2">
        <v>0</v>
      </c>
      <c r="F164" s="2">
        <v>0</v>
      </c>
      <c r="G164" s="3">
        <f t="shared" si="0"/>
        <v>2114.9722700000002</v>
      </c>
      <c r="H164" s="3">
        <f t="shared" si="1"/>
        <v>0.38999999999987267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106369.59</v>
      </c>
      <c r="D166" s="2">
        <f>'PR-RAS'!E170</f>
        <v>95912.57</v>
      </c>
      <c r="E166" s="2">
        <v>0</v>
      </c>
      <c r="F166" s="2">
        <v>0</v>
      </c>
      <c r="G166" s="3">
        <f t="shared" si="0"/>
        <v>49202.130449999997</v>
      </c>
      <c r="H166" s="3">
        <f t="shared" si="1"/>
        <v>0.83999999999650754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20694.349999999999</v>
      </c>
      <c r="D167" s="2">
        <f>'PR-RAS'!E171</f>
        <v>14325.48</v>
      </c>
      <c r="E167" s="2">
        <v>0</v>
      </c>
      <c r="F167" s="2">
        <v>0</v>
      </c>
      <c r="G167" s="3">
        <f t="shared" si="0"/>
        <v>8191.3214600000001</v>
      </c>
      <c r="H167" s="3">
        <f t="shared" si="1"/>
        <v>0.82999999999810825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23570.05</v>
      </c>
      <c r="D168" s="2">
        <f>'PR-RAS'!E172</f>
        <v>23786.7</v>
      </c>
      <c r="E168" s="2">
        <v>0</v>
      </c>
      <c r="F168" s="2">
        <v>0</v>
      </c>
      <c r="G168" s="3">
        <f t="shared" si="0"/>
        <v>11880.95615</v>
      </c>
      <c r="H168" s="3">
        <f t="shared" si="1"/>
        <v>0.34999999999854481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54268.82</v>
      </c>
      <c r="D169" s="2">
        <f>'PR-RAS'!E173</f>
        <v>54130.43</v>
      </c>
      <c r="E169" s="2">
        <v>0</v>
      </c>
      <c r="F169" s="2">
        <v>0</v>
      </c>
      <c r="G169" s="3">
        <f t="shared" si="0"/>
        <v>27304.986240000002</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6871.34</v>
      </c>
      <c r="D170" s="2">
        <f>'PR-RAS'!E174</f>
        <v>3528.33</v>
      </c>
      <c r="E170" s="2">
        <v>0</v>
      </c>
      <c r="F170" s="2">
        <v>0</v>
      </c>
      <c r="G170" s="3">
        <f t="shared" si="0"/>
        <v>2353.8320000000003</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965.03</v>
      </c>
      <c r="D173" s="2">
        <f>'PR-RAS'!E177</f>
        <v>141.63</v>
      </c>
      <c r="E173" s="2">
        <v>0</v>
      </c>
      <c r="F173" s="2">
        <v>0</v>
      </c>
      <c r="G173" s="3">
        <f t="shared" si="0"/>
        <v>214.70587999999998</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61815.409999999996</v>
      </c>
      <c r="D174" s="2">
        <f>'PR-RAS'!E178</f>
        <v>89578.82</v>
      </c>
      <c r="E174" s="2">
        <v>0</v>
      </c>
      <c r="F174" s="2">
        <v>0</v>
      </c>
      <c r="G174" s="3">
        <f t="shared" si="0"/>
        <v>41688.337650000001</v>
      </c>
      <c r="H174" s="3">
        <f t="shared" si="1"/>
        <v>0.58999999998923158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19276.95</v>
      </c>
      <c r="D175" s="2">
        <f>'PR-RAS'!E179</f>
        <v>15322.81</v>
      </c>
      <c r="E175" s="2">
        <v>0</v>
      </c>
      <c r="F175" s="2">
        <v>0</v>
      </c>
      <c r="G175" s="3">
        <f t="shared" si="0"/>
        <v>8686.5271799999991</v>
      </c>
      <c r="H175" s="3">
        <f t="shared" si="1"/>
        <v>0.23999999999978172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14425.18</v>
      </c>
      <c r="D176" s="2">
        <f>'PR-RAS'!E180</f>
        <v>26245.84</v>
      </c>
      <c r="E176" s="2">
        <v>0</v>
      </c>
      <c r="F176" s="2">
        <v>0</v>
      </c>
      <c r="G176" s="3">
        <f t="shared" si="0"/>
        <v>11710.450499999999</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1276.2</v>
      </c>
      <c r="D177" s="2">
        <f>'PR-RAS'!E181</f>
        <v>140</v>
      </c>
      <c r="E177" s="2">
        <v>0</v>
      </c>
      <c r="F177" s="2">
        <v>0</v>
      </c>
      <c r="G177" s="3">
        <f t="shared" si="0"/>
        <v>273.89119999999997</v>
      </c>
      <c r="H177" s="3">
        <f t="shared" si="1"/>
        <v>0.20000000000004547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10090.23</v>
      </c>
      <c r="D178" s="2">
        <f>'PR-RAS'!E182</f>
        <v>11345.82</v>
      </c>
      <c r="E178" s="2">
        <v>0</v>
      </c>
      <c r="F178" s="2">
        <v>0</v>
      </c>
      <c r="G178" s="3">
        <f t="shared" si="0"/>
        <v>5802.390989999999</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3124.59</v>
      </c>
      <c r="D180" s="2">
        <f>'PR-RAS'!E184</f>
        <v>3066.11</v>
      </c>
      <c r="E180" s="2">
        <v>0</v>
      </c>
      <c r="F180" s="2">
        <v>0</v>
      </c>
      <c r="G180" s="3">
        <f t="shared" si="0"/>
        <v>1656.9689900000001</v>
      </c>
      <c r="H180" s="3">
        <f t="shared" si="1"/>
        <v>0.51999999999998181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5628.86</v>
      </c>
      <c r="D181" s="2">
        <f>'PR-RAS'!E185</f>
        <v>4176.1899999999996</v>
      </c>
      <c r="E181" s="2">
        <v>0</v>
      </c>
      <c r="F181" s="2">
        <v>0</v>
      </c>
      <c r="G181" s="3">
        <f t="shared" si="0"/>
        <v>2516.6231999999995</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2608.9299999999998</v>
      </c>
      <c r="D182" s="2">
        <f>'PR-RAS'!E186</f>
        <v>2371.16</v>
      </c>
      <c r="E182" s="2">
        <v>0</v>
      </c>
      <c r="F182" s="2">
        <v>0</v>
      </c>
      <c r="G182" s="3">
        <f t="shared" si="0"/>
        <v>1330.5762499999998</v>
      </c>
      <c r="H182" s="3">
        <f t="shared" si="1"/>
        <v>0.23000000000001819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5384.47</v>
      </c>
      <c r="D183" s="2">
        <f>'PR-RAS'!E187</f>
        <v>26910.89</v>
      </c>
      <c r="E183" s="2">
        <v>0</v>
      </c>
      <c r="F183" s="2">
        <v>0</v>
      </c>
      <c r="G183" s="3">
        <f t="shared" si="0"/>
        <v>10775.5375</v>
      </c>
      <c r="H183" s="3">
        <f t="shared" si="1"/>
        <v>0.58000000000083674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11100</v>
      </c>
      <c r="E184" s="2">
        <v>0</v>
      </c>
      <c r="F184" s="2">
        <v>0</v>
      </c>
      <c r="G184" s="3">
        <f t="shared" si="0"/>
        <v>4062.6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9119.58</v>
      </c>
      <c r="D190" s="2">
        <f>'PR-RAS'!E194</f>
        <v>4748.1399999999994</v>
      </c>
      <c r="E190" s="2">
        <v>0</v>
      </c>
      <c r="F190" s="2">
        <v>0</v>
      </c>
      <c r="G190" s="3">
        <f t="shared" si="0"/>
        <v>3518.3975399999999</v>
      </c>
      <c r="H190" s="3">
        <f t="shared" si="1"/>
        <v>0.55999999999949068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720.97</v>
      </c>
      <c r="D192" s="2">
        <f>'PR-RAS'!E196</f>
        <v>741.38</v>
      </c>
      <c r="E192" s="2">
        <v>0</v>
      </c>
      <c r="F192" s="2">
        <v>0</v>
      </c>
      <c r="G192" s="3">
        <f t="shared" si="0"/>
        <v>420.91243000000003</v>
      </c>
      <c r="H192" s="3">
        <f t="shared" si="1"/>
        <v>0.40999999999996817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551.70000000000005</v>
      </c>
      <c r="D193" s="2">
        <f>'PR-RAS'!E197</f>
        <v>1151.99</v>
      </c>
      <c r="E193" s="2">
        <v>0</v>
      </c>
      <c r="F193" s="2">
        <v>0</v>
      </c>
      <c r="G193" s="3">
        <f t="shared" si="0"/>
        <v>548.29056000000003</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120</v>
      </c>
      <c r="D194" s="2">
        <f>'PR-RAS'!E198</f>
        <v>115</v>
      </c>
      <c r="E194" s="2">
        <v>0</v>
      </c>
      <c r="F194" s="2">
        <v>0</v>
      </c>
      <c r="G194" s="3">
        <f t="shared" si="0"/>
        <v>67.55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771.44</v>
      </c>
      <c r="D195" s="2">
        <f>'PR-RAS'!E199</f>
        <v>308.89999999999998</v>
      </c>
      <c r="E195" s="2">
        <v>0</v>
      </c>
      <c r="F195" s="2">
        <v>0</v>
      </c>
      <c r="G195" s="3">
        <f t="shared" si="0"/>
        <v>269.51256000000001</v>
      </c>
      <c r="H195" s="3">
        <f t="shared" si="1"/>
        <v>0.54000000000007731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648.4</v>
      </c>
      <c r="D196" s="2">
        <f>'PR-RAS'!E200</f>
        <v>0</v>
      </c>
      <c r="E196" s="2">
        <v>0</v>
      </c>
      <c r="F196" s="2">
        <v>0</v>
      </c>
      <c r="G196" s="3">
        <f t="shared" si="0"/>
        <v>126.438</v>
      </c>
      <c r="H196" s="3">
        <f t="shared" si="1"/>
        <v>0.39999999999997726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6307.07</v>
      </c>
      <c r="D197" s="2">
        <f>'PR-RAS'!E201</f>
        <v>2430.87</v>
      </c>
      <c r="E197" s="2">
        <v>0</v>
      </c>
      <c r="F197" s="2">
        <v>0</v>
      </c>
      <c r="G197" s="3">
        <f t="shared" si="0"/>
        <v>2189.0867600000001</v>
      </c>
      <c r="H197" s="3">
        <f t="shared" si="1"/>
        <v>0.1999999999998181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639.71</v>
      </c>
      <c r="D198" s="2">
        <f>'PR-RAS'!E202</f>
        <v>662.54</v>
      </c>
      <c r="E198" s="2">
        <v>0</v>
      </c>
      <c r="F198" s="2">
        <v>0</v>
      </c>
      <c r="G198" s="3">
        <f t="shared" si="0"/>
        <v>387.06362999999999</v>
      </c>
      <c r="H198" s="3">
        <f t="shared" si="1"/>
        <v>0.75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639.71</v>
      </c>
      <c r="D212" s="2">
        <f>'PR-RAS'!E216</f>
        <v>662.54</v>
      </c>
      <c r="E212" s="2">
        <v>0</v>
      </c>
      <c r="F212" s="2">
        <v>0</v>
      </c>
      <c r="G212" s="3">
        <f t="shared" si="0"/>
        <v>414.57068999999996</v>
      </c>
      <c r="H212" s="3">
        <f t="shared" si="1"/>
        <v>0.75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639.71</v>
      </c>
      <c r="D213" s="2">
        <f>'PR-RAS'!E217</f>
        <v>662.54</v>
      </c>
      <c r="E213" s="2">
        <v>0</v>
      </c>
      <c r="F213" s="2">
        <v>0</v>
      </c>
      <c r="G213" s="3">
        <f t="shared" si="0"/>
        <v>416.53548000000001</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152.74</v>
      </c>
      <c r="D269" s="2">
        <f>'PR-RAS'!E273</f>
        <v>189</v>
      </c>
      <c r="E269" s="2">
        <v>0</v>
      </c>
      <c r="F269" s="2">
        <v>0</v>
      </c>
      <c r="G269" s="3">
        <f t="shared" si="0"/>
        <v>142.23832000000002</v>
      </c>
      <c r="H269" s="3">
        <f t="shared" si="1"/>
        <v>0.25999999999999091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152.74</v>
      </c>
      <c r="D270" s="2">
        <f>'PR-RAS'!E274</f>
        <v>189</v>
      </c>
      <c r="E270" s="2">
        <v>0</v>
      </c>
      <c r="F270" s="2">
        <v>0</v>
      </c>
      <c r="G270" s="3">
        <f t="shared" si="0"/>
        <v>142.76906000000002</v>
      </c>
      <c r="H270" s="3">
        <f t="shared" si="1"/>
        <v>0.25999999999999091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152.74</v>
      </c>
      <c r="D272" s="2">
        <f>'PR-RAS'!E276</f>
        <v>189</v>
      </c>
      <c r="E272" s="2">
        <v>0</v>
      </c>
      <c r="F272" s="2">
        <v>0</v>
      </c>
      <c r="G272" s="3">
        <f t="shared" si="0"/>
        <v>143.83054000000001</v>
      </c>
      <c r="H272" s="3">
        <f t="shared" si="1"/>
        <v>0.25999999999999091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1713965.5999999999</v>
      </c>
      <c r="D295" s="2">
        <f>'PR-RAS'!E299</f>
        <v>1959332.7899999998</v>
      </c>
      <c r="E295" s="2">
        <v>0</v>
      </c>
      <c r="F295" s="2">
        <v>0</v>
      </c>
      <c r="G295" s="3">
        <f t="shared" si="12"/>
        <v>1655993.5669199999</v>
      </c>
      <c r="H295" s="3">
        <f t="shared" si="13"/>
        <v>0.61000000033527613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68131.910000000149</v>
      </c>
      <c r="D296" s="2">
        <f>'PR-RAS'!E300</f>
        <v>0</v>
      </c>
      <c r="E296" s="2">
        <v>0</v>
      </c>
      <c r="F296" s="2">
        <v>0</v>
      </c>
      <c r="G296" s="3">
        <f t="shared" si="12"/>
        <v>20098.913450000044</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117721.87999999989</v>
      </c>
      <c r="E297" s="2">
        <v>0</v>
      </c>
      <c r="F297" s="2">
        <v>0</v>
      </c>
      <c r="G297" s="3">
        <f t="shared" si="12"/>
        <v>69691.352959999931</v>
      </c>
      <c r="H297" s="3">
        <f t="shared" si="13"/>
        <v>0.12000000011175871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16052.47</v>
      </c>
      <c r="D298" s="2">
        <f>'PR-RAS'!E302</f>
        <v>16591.22</v>
      </c>
      <c r="E298" s="2">
        <v>0</v>
      </c>
      <c r="F298" s="2">
        <v>0</v>
      </c>
      <c r="G298" s="3">
        <f t="shared" si="12"/>
        <v>14622.76827</v>
      </c>
      <c r="H298" s="3">
        <f t="shared" si="13"/>
        <v>0.69000000000050932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4311.0200000000004</v>
      </c>
      <c r="D300" s="2">
        <f>'PR-RAS'!E304</f>
        <v>133316.38</v>
      </c>
      <c r="E300" s="2">
        <v>0</v>
      </c>
      <c r="F300" s="2">
        <v>0</v>
      </c>
      <c r="G300" s="3">
        <f t="shared" si="12"/>
        <v>81012.190220000004</v>
      </c>
      <c r="H300" s="3">
        <f t="shared" si="13"/>
        <v>0.40000000000509317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46.45</v>
      </c>
      <c r="D301" s="2">
        <f>'PR-RAS'!E305</f>
        <v>46.45</v>
      </c>
      <c r="E301" s="2">
        <v>0</v>
      </c>
      <c r="F301" s="2">
        <v>0</v>
      </c>
      <c r="G301" s="3">
        <f t="shared" si="12"/>
        <v>41.805000000000007</v>
      </c>
      <c r="H301" s="3">
        <f t="shared" si="13"/>
        <v>0.90000000000000568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3848.11</v>
      </c>
      <c r="D303" s="2">
        <f>'PR-RAS'!E308</f>
        <v>19.11</v>
      </c>
      <c r="E303" s="2">
        <v>0</v>
      </c>
      <c r="F303" s="2">
        <v>0</v>
      </c>
      <c r="G303" s="3">
        <f t="shared" si="12"/>
        <v>1173.67166</v>
      </c>
      <c r="H303" s="3">
        <f t="shared" si="13"/>
        <v>0.22000000000012676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3848.11</v>
      </c>
      <c r="D316" s="2">
        <f>'PR-RAS'!E321</f>
        <v>19.11</v>
      </c>
      <c r="E316" s="2">
        <v>0</v>
      </c>
      <c r="F316" s="2">
        <v>0</v>
      </c>
      <c r="G316" s="3">
        <f t="shared" si="12"/>
        <v>1224.1939500000001</v>
      </c>
      <c r="H316" s="3">
        <f t="shared" si="13"/>
        <v>0.22000000000012676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38.11</v>
      </c>
      <c r="D317" s="2">
        <f>'PR-RAS'!E322</f>
        <v>19.11</v>
      </c>
      <c r="E317" s="2">
        <v>0</v>
      </c>
      <c r="F317" s="2">
        <v>0</v>
      </c>
      <c r="G317" s="3">
        <f t="shared" si="12"/>
        <v>24.120280000000001</v>
      </c>
      <c r="H317" s="3">
        <f t="shared" si="13"/>
        <v>0.21999999999999886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38.11</v>
      </c>
      <c r="D318" s="2">
        <f>'PR-RAS'!E323</f>
        <v>19.11</v>
      </c>
      <c r="E318" s="2">
        <v>0</v>
      </c>
      <c r="F318" s="2">
        <v>0</v>
      </c>
      <c r="G318" s="3">
        <f t="shared" si="12"/>
        <v>24.19661</v>
      </c>
      <c r="H318" s="3">
        <f t="shared" si="13"/>
        <v>0.21999999999999886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3810</v>
      </c>
      <c r="D322" s="2">
        <f>'PR-RAS'!E327</f>
        <v>0</v>
      </c>
      <c r="E322" s="2">
        <v>0</v>
      </c>
      <c r="F322" s="2">
        <v>0</v>
      </c>
      <c r="G322" s="3">
        <f t="shared" si="12"/>
        <v>1223.01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3810</v>
      </c>
      <c r="D329" s="2">
        <f>'PR-RAS'!E334</f>
        <v>0</v>
      </c>
      <c r="E329" s="2">
        <v>0</v>
      </c>
      <c r="F329" s="2">
        <v>0</v>
      </c>
      <c r="G329" s="3">
        <f t="shared" si="12"/>
        <v>1249.68</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38595.649999999994</v>
      </c>
      <c r="D355" s="2">
        <f>'PR-RAS'!E360</f>
        <v>14595.81</v>
      </c>
      <c r="E355" s="2">
        <v>0</v>
      </c>
      <c r="F355" s="2">
        <v>0</v>
      </c>
      <c r="G355" s="3">
        <f t="shared" si="12"/>
        <v>23996.693579999996</v>
      </c>
      <c r="H355" s="3">
        <f t="shared" si="13"/>
        <v>0.54000000000633008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12714.399999999998</v>
      </c>
      <c r="D368" s="2">
        <f>'PR-RAS'!E373</f>
        <v>14595.81</v>
      </c>
      <c r="E368" s="2">
        <v>0</v>
      </c>
      <c r="F368" s="2">
        <v>0</v>
      </c>
      <c r="G368" s="3">
        <f t="shared" si="12"/>
        <v>15379.509339999999</v>
      </c>
      <c r="H368" s="3">
        <f t="shared" si="13"/>
        <v>0.58999999999832653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12077.079999999998</v>
      </c>
      <c r="D374" s="2">
        <f>'PR-RAS'!E379</f>
        <v>13793.81</v>
      </c>
      <c r="E374" s="2">
        <v>0</v>
      </c>
      <c r="F374" s="2">
        <v>0</v>
      </c>
      <c r="G374" s="3">
        <f t="shared" si="12"/>
        <v>14794.933099999998</v>
      </c>
      <c r="H374" s="3">
        <f t="shared" si="13"/>
        <v>0.26999999999861757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1923.83</v>
      </c>
      <c r="D375" s="2">
        <f>'PR-RAS'!E380</f>
        <v>2750.24</v>
      </c>
      <c r="E375" s="2">
        <v>0</v>
      </c>
      <c r="F375" s="2">
        <v>0</v>
      </c>
      <c r="G375" s="3">
        <f t="shared" si="12"/>
        <v>2776.6919399999997</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8312.5</v>
      </c>
      <c r="E376" s="2">
        <v>0</v>
      </c>
      <c r="F376" s="2">
        <v>0</v>
      </c>
      <c r="G376" s="3">
        <f t="shared" si="12"/>
        <v>6234.375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163.12</v>
      </c>
      <c r="D377" s="2">
        <f>'PR-RAS'!E382</f>
        <v>0</v>
      </c>
      <c r="E377" s="2">
        <v>0</v>
      </c>
      <c r="F377" s="2">
        <v>0</v>
      </c>
      <c r="G377" s="3">
        <f t="shared" si="12"/>
        <v>61.333120000000001</v>
      </c>
      <c r="H377" s="3">
        <f t="shared" si="13"/>
        <v>0.12000000000000455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9990.1299999999992</v>
      </c>
      <c r="D381" s="2">
        <f>'PR-RAS'!E386</f>
        <v>2731.07</v>
      </c>
      <c r="E381" s="2">
        <v>0</v>
      </c>
      <c r="F381" s="2">
        <v>0</v>
      </c>
      <c r="G381" s="3">
        <f t="shared" si="12"/>
        <v>5871.8626000000004</v>
      </c>
      <c r="H381" s="3">
        <f t="shared" si="13"/>
        <v>0.19999999999936335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637.32000000000005</v>
      </c>
      <c r="D388" s="2">
        <f>'PR-RAS'!E393</f>
        <v>802</v>
      </c>
      <c r="E388" s="2">
        <v>0</v>
      </c>
      <c r="F388" s="2">
        <v>0</v>
      </c>
      <c r="G388" s="3">
        <f t="shared" si="12"/>
        <v>867.39084000000014</v>
      </c>
      <c r="H388" s="3">
        <f t="shared" si="13"/>
        <v>0.32000000000005002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637.32000000000005</v>
      </c>
      <c r="D389" s="2">
        <f>'PR-RAS'!E394</f>
        <v>802</v>
      </c>
      <c r="E389" s="2">
        <v>0</v>
      </c>
      <c r="F389" s="2">
        <v>0</v>
      </c>
      <c r="G389" s="3">
        <f t="shared" si="12"/>
        <v>869.63216000000011</v>
      </c>
      <c r="H389" s="3">
        <f t="shared" si="13"/>
        <v>0.32000000000005002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25881.25</v>
      </c>
      <c r="D407" s="2">
        <f>'PR-RAS'!E412</f>
        <v>0</v>
      </c>
      <c r="E407" s="2">
        <v>0</v>
      </c>
      <c r="F407" s="2">
        <v>0</v>
      </c>
      <c r="G407" s="3">
        <f t="shared" si="12"/>
        <v>10507.7875</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25881.25</v>
      </c>
      <c r="D411" s="2">
        <f>'PR-RAS'!E416</f>
        <v>0</v>
      </c>
      <c r="E411" s="2">
        <v>0</v>
      </c>
      <c r="F411" s="2">
        <v>0</v>
      </c>
      <c r="G411" s="3">
        <f t="shared" si="12"/>
        <v>10611.3125</v>
      </c>
      <c r="H411" s="3">
        <f t="shared" si="13"/>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34747.539999999994</v>
      </c>
      <c r="D413" s="2">
        <f>'PR-RAS'!E418</f>
        <v>14576.699999999999</v>
      </c>
      <c r="E413" s="2">
        <v>0</v>
      </c>
      <c r="F413" s="2">
        <v>0</v>
      </c>
      <c r="G413" s="3">
        <f t="shared" si="12"/>
        <v>26327.187279999995</v>
      </c>
      <c r="H413" s="3">
        <f t="shared" si="13"/>
        <v>0.76000000000749424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1785945.62</v>
      </c>
      <c r="D417" s="2">
        <f>'PR-RAS'!E422</f>
        <v>1841630.02</v>
      </c>
      <c r="E417" s="2">
        <v>0</v>
      </c>
      <c r="F417" s="2">
        <v>0</v>
      </c>
      <c r="G417" s="3">
        <f t="shared" si="12"/>
        <v>2275189.5545600001</v>
      </c>
      <c r="H417" s="3">
        <f t="shared" si="13"/>
        <v>0.39999999990686774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1752561.2499999998</v>
      </c>
      <c r="D418" s="2">
        <f>'PR-RAS'!E423</f>
        <v>1973928.5999999999</v>
      </c>
      <c r="E418" s="2">
        <v>0</v>
      </c>
      <c r="F418" s="2">
        <v>0</v>
      </c>
      <c r="G418" s="3">
        <f t="shared" si="12"/>
        <v>2377074.4936499996</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33384.370000000345</v>
      </c>
      <c r="D419" s="2">
        <f>'PR-RAS'!E424</f>
        <v>0</v>
      </c>
      <c r="E419" s="2">
        <v>0</v>
      </c>
      <c r="F419" s="2">
        <v>0</v>
      </c>
      <c r="G419" s="3">
        <f t="shared" si="12"/>
        <v>13954.666660000143</v>
      </c>
      <c r="H419" s="3">
        <f t="shared" si="13"/>
        <v>0.37000000034458935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132298.57999999984</v>
      </c>
      <c r="E420" s="2">
        <v>0</v>
      </c>
      <c r="F420" s="2">
        <v>0</v>
      </c>
      <c r="G420" s="3">
        <f t="shared" si="12"/>
        <v>110866.21003999986</v>
      </c>
      <c r="H420" s="3">
        <f t="shared" si="13"/>
        <v>0.42000000015832484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16052.47</v>
      </c>
      <c r="D421" s="2">
        <f>'PR-RAS'!E426</f>
        <v>16591.22</v>
      </c>
      <c r="E421" s="2">
        <v>0</v>
      </c>
      <c r="F421" s="2">
        <v>0</v>
      </c>
      <c r="G421" s="3">
        <f t="shared" si="12"/>
        <v>20678.662200000002</v>
      </c>
      <c r="H421" s="3">
        <f t="shared" si="13"/>
        <v>0.69000000000050932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4311.0200000000004</v>
      </c>
      <c r="D423" s="2">
        <f>'PR-RAS'!E428</f>
        <v>133316.38</v>
      </c>
      <c r="E423" s="2">
        <v>0</v>
      </c>
      <c r="F423" s="2">
        <v>0</v>
      </c>
      <c r="G423" s="3">
        <f t="shared" si="12"/>
        <v>114338.27516</v>
      </c>
      <c r="H423" s="3">
        <f t="shared" si="13"/>
        <v>0.40000000000509317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1785945.62</v>
      </c>
      <c r="D637" s="2">
        <f>'PR-RAS'!E643</f>
        <v>1841630.02</v>
      </c>
      <c r="E637" s="2">
        <v>0</v>
      </c>
      <c r="F637" s="2">
        <v>0</v>
      </c>
      <c r="G637" s="3">
        <f t="shared" si="14"/>
        <v>3478414.7997600003</v>
      </c>
      <c r="H637" s="3">
        <f t="shared" si="15"/>
        <v>0.39999999990686774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1752561.2499999998</v>
      </c>
      <c r="D638" s="2">
        <f>'PR-RAS'!E644</f>
        <v>1973928.5999999999</v>
      </c>
      <c r="E638" s="2">
        <v>0</v>
      </c>
      <c r="F638" s="2">
        <v>0</v>
      </c>
      <c r="G638" s="3">
        <f t="shared" si="14"/>
        <v>3631166.5526499995</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33384.370000000345</v>
      </c>
      <c r="D639" s="2">
        <f>'PR-RAS'!E645</f>
        <v>0</v>
      </c>
      <c r="E639" s="2">
        <v>0</v>
      </c>
      <c r="F639" s="2">
        <v>0</v>
      </c>
      <c r="G639" s="3">
        <f t="shared" si="14"/>
        <v>21299.22806000022</v>
      </c>
      <c r="H639" s="3">
        <f t="shared" si="15"/>
        <v>0.37000000034458935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132298.57999999984</v>
      </c>
      <c r="E640" s="2">
        <v>0</v>
      </c>
      <c r="F640" s="2">
        <v>0</v>
      </c>
      <c r="G640" s="3">
        <f t="shared" si="14"/>
        <v>169077.58523999981</v>
      </c>
      <c r="H640" s="3">
        <f t="shared" si="15"/>
        <v>0.42000000015832484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16052.47</v>
      </c>
      <c r="D641" s="2">
        <f>'PR-RAS'!E647</f>
        <v>16591.22</v>
      </c>
      <c r="E641" s="2">
        <v>0</v>
      </c>
      <c r="F641" s="2">
        <v>0</v>
      </c>
      <c r="G641" s="3">
        <f t="shared" si="14"/>
        <v>31510.342400000001</v>
      </c>
      <c r="H641" s="3">
        <f t="shared" si="15"/>
        <v>0.69000000000050932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49436.840000000346</v>
      </c>
      <c r="D643" s="2">
        <f>'PR-RAS'!E649</f>
        <v>0</v>
      </c>
      <c r="E643" s="2">
        <v>0</v>
      </c>
      <c r="F643" s="2">
        <v>0</v>
      </c>
      <c r="G643" s="3">
        <f t="shared" si="14"/>
        <v>31738.451280000223</v>
      </c>
      <c r="H643" s="3">
        <f t="shared" si="15"/>
        <v>0.15999999965424649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115707.35999999984</v>
      </c>
      <c r="E644" s="2">
        <v>0</v>
      </c>
      <c r="F644" s="2">
        <v>0</v>
      </c>
      <c r="G644" s="3">
        <f t="shared" si="14"/>
        <v>148799.66495999979</v>
      </c>
      <c r="H644" s="3">
        <f t="shared" si="15"/>
        <v>0.35999999984051101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120592.47</v>
      </c>
      <c r="D645" s="2">
        <f>'PR-RAS'!E651</f>
        <v>0</v>
      </c>
      <c r="E645" s="2">
        <v>0</v>
      </c>
      <c r="F645" s="2">
        <v>0</v>
      </c>
      <c r="G645" s="3">
        <f t="shared" si="14"/>
        <v>77661.55068</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59896.160000000003</v>
      </c>
      <c r="D646" s="2">
        <f>'PR-RAS'!E653</f>
        <v>62642.23</v>
      </c>
      <c r="E646" s="2">
        <v>0</v>
      </c>
      <c r="F646" s="2">
        <v>0</v>
      </c>
      <c r="G646" s="3">
        <f t="shared" si="14"/>
        <v>119441.4999</v>
      </c>
      <c r="H646" s="3">
        <f t="shared" si="15"/>
        <v>0.39000000000669388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277416.17</v>
      </c>
      <c r="D647" s="2">
        <f>'PR-RAS'!E654</f>
        <v>219452.16</v>
      </c>
      <c r="E647" s="2">
        <v>0</v>
      </c>
      <c r="F647" s="2">
        <v>0</v>
      </c>
      <c r="G647" s="3">
        <f t="shared" si="14"/>
        <v>462743.03654</v>
      </c>
      <c r="H647" s="3">
        <f t="shared" si="15"/>
        <v>0.32999999998719431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274670.09999999998</v>
      </c>
      <c r="D648" s="2">
        <f>'PR-RAS'!E655</f>
        <v>253456.4</v>
      </c>
      <c r="E648" s="2">
        <v>0</v>
      </c>
      <c r="F648" s="2">
        <v>0</v>
      </c>
      <c r="G648" s="3">
        <f t="shared" si="14"/>
        <v>505684.13629999995</v>
      </c>
      <c r="H648" s="3">
        <f t="shared" si="15"/>
        <v>0.49999999997089617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62642.229999999981</v>
      </c>
      <c r="D649" s="2">
        <f>'PR-RAS'!E656</f>
        <v>28637.99000000002</v>
      </c>
      <c r="E649" s="2">
        <v>0</v>
      </c>
      <c r="F649" s="2">
        <v>0</v>
      </c>
      <c r="G649" s="3">
        <f t="shared" si="14"/>
        <v>77707.000080000013</v>
      </c>
      <c r="H649" s="3">
        <f t="shared" si="15"/>
        <v>0.23999999996158294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59</v>
      </c>
      <c r="E651" s="2">
        <v>0</v>
      </c>
      <c r="F651" s="2">
        <v>0</v>
      </c>
      <c r="G651" s="3">
        <f t="shared" si="14"/>
        <v>115.7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46</v>
      </c>
      <c r="E653" s="2">
        <v>0</v>
      </c>
      <c r="F653" s="2">
        <v>0</v>
      </c>
      <c r="G653" s="3">
        <f t="shared" si="14"/>
        <v>90.628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1428266.33</v>
      </c>
      <c r="D676" s="2">
        <f>'PR-RAS'!E683</f>
        <v>1529411.58</v>
      </c>
      <c r="E676" s="2">
        <v>0</v>
      </c>
      <c r="F676" s="2">
        <v>0</v>
      </c>
      <c r="G676" s="3">
        <f t="shared" si="14"/>
        <v>3028785.4057500004</v>
      </c>
      <c r="H676" s="3">
        <f t="shared" si="15"/>
        <v>0.75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3936.12</v>
      </c>
      <c r="D677" s="2">
        <f>'PR-RAS'!E684</f>
        <v>2704.55</v>
      </c>
      <c r="E677" s="2">
        <v>0</v>
      </c>
      <c r="F677" s="2">
        <v>0</v>
      </c>
      <c r="G677" s="3">
        <f t="shared" si="14"/>
        <v>6317.3687200000013</v>
      </c>
      <c r="H677" s="3">
        <f t="shared" si="15"/>
        <v>0.56999999999970896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26321.25</v>
      </c>
      <c r="D678" s="2">
        <f>'PR-RAS'!E685</f>
        <v>440</v>
      </c>
      <c r="E678" s="2">
        <v>0</v>
      </c>
      <c r="F678" s="2">
        <v>0</v>
      </c>
      <c r="G678" s="3">
        <f t="shared" si="14"/>
        <v>18415.24625</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1463.88</v>
      </c>
      <c r="D679" s="2">
        <f>'PR-RAS'!E686</f>
        <v>695.45</v>
      </c>
      <c r="E679" s="2">
        <v>0</v>
      </c>
      <c r="F679" s="2">
        <v>0</v>
      </c>
      <c r="G679" s="3">
        <f t="shared" si="14"/>
        <v>1935.5408400000003</v>
      </c>
      <c r="H679" s="3">
        <f t="shared" si="15"/>
        <v>0.56999999999993634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40884.800000000003</v>
      </c>
      <c r="D695" s="2">
        <f>'PR-RAS'!E702</f>
        <v>42566.82</v>
      </c>
      <c r="E695" s="2">
        <v>0</v>
      </c>
      <c r="F695" s="2">
        <v>0</v>
      </c>
      <c r="G695" s="3">
        <f t="shared" si="14"/>
        <v>87456.797359999997</v>
      </c>
      <c r="H695" s="3">
        <f t="shared" si="15"/>
        <v>0.37999999999738066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28614.14</v>
      </c>
      <c r="D717" s="2">
        <f>'PR-RAS'!E724</f>
        <v>25831.95</v>
      </c>
      <c r="E717" s="2">
        <v>0</v>
      </c>
      <c r="F717" s="2">
        <v>0</v>
      </c>
      <c r="G717" s="3">
        <f t="shared" si="14"/>
        <v>57479.076640000007</v>
      </c>
      <c r="H717" s="3">
        <f t="shared" si="15"/>
        <v>0.18999999999869033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66022.179999999993</v>
      </c>
      <c r="D727" s="2">
        <f>'PR-RAS'!E734</f>
        <v>68289.33</v>
      </c>
      <c r="E727" s="2">
        <v>0</v>
      </c>
      <c r="F727" s="2">
        <v>0</v>
      </c>
      <c r="G727" s="3">
        <f t="shared" si="14"/>
        <v>147088.20984</v>
      </c>
      <c r="H727" s="3">
        <f t="shared" si="15"/>
        <v>0.50999999999476131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2329.59</v>
      </c>
      <c r="D729" s="2">
        <f>'PR-RAS'!E736</f>
        <v>2841.11</v>
      </c>
      <c r="E729" s="2">
        <v>0</v>
      </c>
      <c r="F729" s="2">
        <v>0</v>
      </c>
      <c r="G729" s="3">
        <f t="shared" si="14"/>
        <v>5832.5976799999999</v>
      </c>
      <c r="H729" s="3">
        <f t="shared" si="15"/>
        <v>0.51999999999998181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5628.86</v>
      </c>
      <c r="D731" s="2">
        <f>'PR-RAS'!E738</f>
        <v>1051.19</v>
      </c>
      <c r="E731" s="2">
        <v>0</v>
      </c>
      <c r="F731" s="2">
        <v>0</v>
      </c>
      <c r="G731" s="3">
        <f t="shared" si="14"/>
        <v>5643.8051999999998</v>
      </c>
      <c r="H731" s="3">
        <f t="shared" si="15"/>
        <v>0.33000000000038199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476692.92000000004</v>
      </c>
      <c r="D1011" s="7">
        <f>BILANCA!E6</f>
        <v>438036.39</v>
      </c>
      <c r="E1011" s="7">
        <v>0</v>
      </c>
      <c r="F1011" s="7">
        <v>0</v>
      </c>
      <c r="G1011" s="8">
        <f t="shared" ref="G1011:G1306" si="38">B1011/1000*C1011+B1011/500*D1011</f>
        <v>1352.7657000000002</v>
      </c>
      <c r="H1011" s="8">
        <f t="shared" si="35"/>
        <v>0.46999999997206032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289147.20000000007</v>
      </c>
      <c r="D1012" s="2">
        <f>BILANCA!E7</f>
        <v>275973.2</v>
      </c>
      <c r="E1012" s="2">
        <v>0</v>
      </c>
      <c r="F1012" s="2">
        <v>0</v>
      </c>
      <c r="G1012" s="3">
        <f t="shared" si="38"/>
        <v>1682.1872000000003</v>
      </c>
      <c r="H1012" s="3">
        <f t="shared" si="35"/>
        <v>0.40000000008149073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283438.95000000007</v>
      </c>
      <c r="D1017" s="2">
        <f>BILANCA!E12</f>
        <v>271977.44</v>
      </c>
      <c r="E1017" s="2">
        <v>0</v>
      </c>
      <c r="F1017" s="2">
        <v>0</v>
      </c>
      <c r="G1017" s="3">
        <f t="shared" si="38"/>
        <v>5791.7568100000008</v>
      </c>
      <c r="H1017" s="3">
        <f t="shared" si="35"/>
        <v>0.48999999993247911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222169.74</v>
      </c>
      <c r="D1018" s="2">
        <f>BILANCA!E13</f>
        <v>216981.63999999998</v>
      </c>
      <c r="E1018" s="2">
        <v>0</v>
      </c>
      <c r="F1018" s="2">
        <v>0</v>
      </c>
      <c r="G1018" s="3">
        <f t="shared" si="38"/>
        <v>5249.0641599999999</v>
      </c>
      <c r="H1018" s="3">
        <f t="shared" si="35"/>
        <v>0.62000000002444722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422186.86</v>
      </c>
      <c r="D1020" s="2">
        <f>BILANCA!E15</f>
        <v>422186.86</v>
      </c>
      <c r="E1020" s="2">
        <v>0</v>
      </c>
      <c r="F1020" s="2">
        <v>0</v>
      </c>
      <c r="G1020" s="3">
        <f t="shared" si="38"/>
        <v>12665.605799999999</v>
      </c>
      <c r="H1020" s="3">
        <f t="shared" si="35"/>
        <v>0.28000000002793968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200017.12</v>
      </c>
      <c r="D1023" s="2">
        <f>BILANCA!E18</f>
        <v>205205.22</v>
      </c>
      <c r="E1023" s="2">
        <v>0</v>
      </c>
      <c r="F1023" s="2">
        <v>0</v>
      </c>
      <c r="G1023" s="3">
        <f t="shared" si="38"/>
        <v>7935.5582799999993</v>
      </c>
      <c r="H1023" s="3">
        <f t="shared" si="35"/>
        <v>0.33999999999650754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54161.760000000068</v>
      </c>
      <c r="D1024" s="2">
        <f>BILANCA!E19</f>
        <v>47636.850000000035</v>
      </c>
      <c r="E1024" s="2">
        <v>0</v>
      </c>
      <c r="F1024" s="2">
        <v>0</v>
      </c>
      <c r="G1024" s="3">
        <f t="shared" si="38"/>
        <v>2092.0964400000021</v>
      </c>
      <c r="H1024" s="3">
        <f t="shared" si="35"/>
        <v>0.38999999989755452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274141.59000000003</v>
      </c>
      <c r="D1025" s="2">
        <f>BILANCA!E20</f>
        <v>276891.83</v>
      </c>
      <c r="E1025" s="2">
        <v>0</v>
      </c>
      <c r="F1025" s="2">
        <v>0</v>
      </c>
      <c r="G1025" s="3">
        <f t="shared" si="38"/>
        <v>12418.87875</v>
      </c>
      <c r="H1025" s="3">
        <f t="shared" si="35"/>
        <v>0.57999999995809048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4585.21</v>
      </c>
      <c r="D1026" s="2">
        <f>BILANCA!E21</f>
        <v>12897.71</v>
      </c>
      <c r="E1026" s="2">
        <v>0</v>
      </c>
      <c r="F1026" s="2">
        <v>0</v>
      </c>
      <c r="G1026" s="3">
        <f t="shared" si="38"/>
        <v>486.09008</v>
      </c>
      <c r="H1026" s="3">
        <f t="shared" si="35"/>
        <v>0.50000000000090949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25329.82</v>
      </c>
      <c r="D1027" s="2">
        <f>BILANCA!E22</f>
        <v>25329.82</v>
      </c>
      <c r="E1027" s="2">
        <v>0</v>
      </c>
      <c r="F1027" s="2">
        <v>0</v>
      </c>
      <c r="G1027" s="3">
        <f t="shared" si="38"/>
        <v>1291.8208199999999</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16427.21</v>
      </c>
      <c r="D1029" s="2">
        <f>BILANCA!E24</f>
        <v>16427.21</v>
      </c>
      <c r="E1029" s="2">
        <v>0</v>
      </c>
      <c r="F1029" s="2">
        <v>0</v>
      </c>
      <c r="G1029" s="3">
        <f t="shared" si="38"/>
        <v>936.35096999999996</v>
      </c>
      <c r="H1029" s="3">
        <f t="shared" si="35"/>
        <v>0.41999999999825377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10822.94</v>
      </c>
      <c r="D1030" s="2">
        <f>BILANCA!E25</f>
        <v>10822.94</v>
      </c>
      <c r="E1030" s="2">
        <v>0</v>
      </c>
      <c r="F1030" s="2">
        <v>0</v>
      </c>
      <c r="G1030" s="3">
        <f t="shared" si="38"/>
        <v>649.3764000000001</v>
      </c>
      <c r="H1030" s="3">
        <f t="shared" si="35"/>
        <v>0.11999999999898137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129531.58</v>
      </c>
      <c r="D1031" s="2">
        <f>BILANCA!E26</f>
        <v>132262.65</v>
      </c>
      <c r="E1031" s="2">
        <v>0</v>
      </c>
      <c r="F1031" s="2">
        <v>0</v>
      </c>
      <c r="G1031" s="3">
        <f t="shared" si="38"/>
        <v>8275.1944800000001</v>
      </c>
      <c r="H1031" s="3">
        <f t="shared" si="35"/>
        <v>0.77000000000407454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406676.59</v>
      </c>
      <c r="D1033" s="2">
        <f>BILANCA!E28</f>
        <v>426995.31</v>
      </c>
      <c r="E1033" s="2">
        <v>0</v>
      </c>
      <c r="F1033" s="2">
        <v>0</v>
      </c>
      <c r="G1033" s="3">
        <f t="shared" si="38"/>
        <v>28995.345829999998</v>
      </c>
      <c r="H1033" s="3">
        <f t="shared" si="35"/>
        <v>0.71999999997206032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33.459999999999127</v>
      </c>
      <c r="D1034" s="2">
        <f>BILANCA!E29</f>
        <v>0</v>
      </c>
      <c r="E1034" s="2">
        <v>0</v>
      </c>
      <c r="F1034" s="2">
        <v>0</v>
      </c>
      <c r="G1034" s="3">
        <f t="shared" si="38"/>
        <v>0.8030399999999791</v>
      </c>
      <c r="H1034" s="3">
        <f t="shared" si="35"/>
        <v>0.45999999999912689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16059.46</v>
      </c>
      <c r="D1035" s="2">
        <f>BILANCA!E30</f>
        <v>16059.46</v>
      </c>
      <c r="E1035" s="2">
        <v>0</v>
      </c>
      <c r="F1035" s="2">
        <v>0</v>
      </c>
      <c r="G1035" s="3">
        <f t="shared" si="38"/>
        <v>1204.4594999999999</v>
      </c>
      <c r="H1035" s="3">
        <f t="shared" si="35"/>
        <v>0.91999999999825377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16026</v>
      </c>
      <c r="D1039" s="2">
        <f>BILANCA!E34</f>
        <v>16059.46</v>
      </c>
      <c r="E1039" s="2">
        <v>0</v>
      </c>
      <c r="F1039" s="2">
        <v>0</v>
      </c>
      <c r="G1039" s="3">
        <f t="shared" si="38"/>
        <v>1396.2026799999999</v>
      </c>
      <c r="H1039" s="3">
        <f t="shared" si="35"/>
        <v>0.45999999999912689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7008.119999999999</v>
      </c>
      <c r="D1040" s="2">
        <f>BILANCA!E35</f>
        <v>7293.08</v>
      </c>
      <c r="E1040" s="2">
        <v>0</v>
      </c>
      <c r="F1040" s="2">
        <v>0</v>
      </c>
      <c r="G1040" s="3">
        <f t="shared" si="38"/>
        <v>647.82839999999987</v>
      </c>
      <c r="H1040" s="3">
        <f t="shared" si="35"/>
        <v>0.19999999999890861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9481.5499999999993</v>
      </c>
      <c r="D1041" s="2">
        <f>BILANCA!E36</f>
        <v>10283.549999999999</v>
      </c>
      <c r="E1041" s="2">
        <v>0</v>
      </c>
      <c r="F1041" s="2">
        <v>0</v>
      </c>
      <c r="G1041" s="3">
        <f t="shared" si="38"/>
        <v>931.50814999999989</v>
      </c>
      <c r="H1041" s="3">
        <f t="shared" si="35"/>
        <v>0.90000000000145519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2473.4299999999998</v>
      </c>
      <c r="D1045" s="2">
        <f>BILANCA!E40</f>
        <v>2990.47</v>
      </c>
      <c r="E1045" s="2">
        <v>0</v>
      </c>
      <c r="F1045" s="2">
        <v>0</v>
      </c>
      <c r="G1045" s="3">
        <f t="shared" si="38"/>
        <v>295.90295000000003</v>
      </c>
      <c r="H1045" s="3">
        <f t="shared" si="35"/>
        <v>0.8999999999996362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65.870000000000118</v>
      </c>
      <c r="D1050" s="2">
        <f>BILANCA!E45</f>
        <v>65.870000000000118</v>
      </c>
      <c r="E1050" s="2">
        <v>0</v>
      </c>
      <c r="F1050" s="2">
        <v>0</v>
      </c>
      <c r="G1050" s="3">
        <f t="shared" si="38"/>
        <v>7.9044000000000141</v>
      </c>
      <c r="H1050" s="3">
        <f t="shared" si="35"/>
        <v>0.25999999999976353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1750.9</v>
      </c>
      <c r="D1052" s="2">
        <f>BILANCA!E47</f>
        <v>1750.9</v>
      </c>
      <c r="E1052" s="2">
        <v>0</v>
      </c>
      <c r="F1052" s="2">
        <v>0</v>
      </c>
      <c r="G1052" s="3">
        <f t="shared" si="38"/>
        <v>220.61340000000001</v>
      </c>
      <c r="H1052" s="3">
        <f t="shared" si="35"/>
        <v>0.1999999999998181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1685.03</v>
      </c>
      <c r="D1055" s="2">
        <f>BILANCA!E50</f>
        <v>1685.03</v>
      </c>
      <c r="E1055" s="2">
        <v>0</v>
      </c>
      <c r="F1055" s="2">
        <v>0</v>
      </c>
      <c r="G1055" s="3">
        <f t="shared" si="38"/>
        <v>227.47904999999997</v>
      </c>
      <c r="H1055" s="3">
        <f t="shared" si="35"/>
        <v>5.999999999994543E-2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11856.62</v>
      </c>
      <c r="D1059" s="2">
        <f>BILANCA!E54</f>
        <v>11856.62</v>
      </c>
      <c r="E1059" s="2">
        <v>0</v>
      </c>
      <c r="F1059" s="2">
        <v>0</v>
      </c>
      <c r="G1059" s="3">
        <f t="shared" si="38"/>
        <v>1742.9231400000003</v>
      </c>
      <c r="H1059" s="3">
        <f t="shared" si="35"/>
        <v>0.75999999999839929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11856.62</v>
      </c>
      <c r="D1060" s="2">
        <f>BILANCA!E55</f>
        <v>11856.62</v>
      </c>
      <c r="E1060" s="2">
        <v>0</v>
      </c>
      <c r="F1060" s="2">
        <v>0</v>
      </c>
      <c r="G1060" s="3">
        <f t="shared" si="38"/>
        <v>1778.4929999999999</v>
      </c>
      <c r="H1060" s="3">
        <f t="shared" si="35"/>
        <v>0.75999999999839929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5708.25</v>
      </c>
      <c r="D1068" s="2">
        <f>BILANCA!E63</f>
        <v>3995.76</v>
      </c>
      <c r="E1068" s="2">
        <v>0</v>
      </c>
      <c r="F1068" s="2">
        <v>0</v>
      </c>
      <c r="G1068" s="3">
        <f t="shared" si="38"/>
        <v>794.58666000000005</v>
      </c>
      <c r="H1068" s="3">
        <f t="shared" si="35"/>
        <v>0.48999999999978172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5708.25</v>
      </c>
      <c r="D1069" s="2">
        <f>BILANCA!E64</f>
        <v>3995.76</v>
      </c>
      <c r="E1069" s="2">
        <v>0</v>
      </c>
      <c r="F1069" s="2">
        <v>0</v>
      </c>
      <c r="G1069" s="3">
        <f t="shared" si="38"/>
        <v>808.28643</v>
      </c>
      <c r="H1069" s="3">
        <f t="shared" si="35"/>
        <v>0.48999999999978172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187545.72</v>
      </c>
      <c r="D1074" s="2">
        <f>BILANCA!E69</f>
        <v>162063.19</v>
      </c>
      <c r="E1074" s="2">
        <v>0</v>
      </c>
      <c r="F1074" s="2">
        <v>0</v>
      </c>
      <c r="G1074" s="3">
        <f t="shared" si="38"/>
        <v>32747.0144</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62642.23</v>
      </c>
      <c r="D1075" s="2">
        <f>BILANCA!E70</f>
        <v>28637.99</v>
      </c>
      <c r="E1075" s="2">
        <v>0</v>
      </c>
      <c r="F1075" s="2">
        <v>0</v>
      </c>
      <c r="G1075" s="3">
        <f t="shared" si="38"/>
        <v>7794.6836500000009</v>
      </c>
      <c r="H1075" s="3">
        <f t="shared" si="35"/>
        <v>0.24000000000160071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62642.23</v>
      </c>
      <c r="D1076" s="2">
        <f>BILANCA!E71</f>
        <v>28637.99</v>
      </c>
      <c r="E1076" s="2">
        <v>0</v>
      </c>
      <c r="F1076" s="2">
        <v>0</v>
      </c>
      <c r="G1076" s="3">
        <f t="shared" si="38"/>
        <v>7914.6018600000007</v>
      </c>
      <c r="H1076" s="3">
        <f t="shared" si="35"/>
        <v>0.24000000000160071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62642.23</v>
      </c>
      <c r="D1078" s="2">
        <f>BILANCA!E73</f>
        <v>28637.99</v>
      </c>
      <c r="E1078" s="2">
        <v>0</v>
      </c>
      <c r="F1078" s="2">
        <v>0</v>
      </c>
      <c r="G1078" s="3">
        <f t="shared" si="38"/>
        <v>8154.4382800000003</v>
      </c>
      <c r="H1078" s="3">
        <f t="shared" si="35"/>
        <v>0.24000000000160071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108.82</v>
      </c>
      <c r="E1087" s="2">
        <v>0</v>
      </c>
      <c r="F1087" s="2">
        <v>0</v>
      </c>
      <c r="G1087" s="3">
        <f t="shared" si="38"/>
        <v>16.758279999999999</v>
      </c>
      <c r="H1087" s="3">
        <f t="shared" si="35"/>
        <v>0.18000000000000682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108.82</v>
      </c>
      <c r="E1092" s="2">
        <v>0</v>
      </c>
      <c r="F1092" s="2">
        <v>0</v>
      </c>
      <c r="G1092" s="3">
        <f t="shared" si="38"/>
        <v>17.84648</v>
      </c>
      <c r="H1092" s="3">
        <f t="shared" si="35"/>
        <v>0.18000000000000682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4311.0199999999995</v>
      </c>
      <c r="D1152" s="2">
        <f>BILANCA!E147</f>
        <v>133316.38</v>
      </c>
      <c r="E1152" s="2">
        <v>0</v>
      </c>
      <c r="F1152" s="2">
        <v>0</v>
      </c>
      <c r="G1152" s="3">
        <f t="shared" si="38"/>
        <v>38474.016759999999</v>
      </c>
      <c r="H1152" s="3">
        <f t="shared" si="41"/>
        <v>0.40000000000418368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131789.18</v>
      </c>
      <c r="E1155" s="2">
        <v>0</v>
      </c>
      <c r="F1155" s="2">
        <v>0</v>
      </c>
      <c r="G1155" s="3">
        <f t="shared" si="38"/>
        <v>38218.862199999996</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131789.18</v>
      </c>
      <c r="E1161" s="2">
        <v>0</v>
      </c>
      <c r="F1161" s="2">
        <v>0</v>
      </c>
      <c r="G1161" s="3">
        <f t="shared" si="38"/>
        <v>39800.332359999993</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4264.57</v>
      </c>
      <c r="D1165" s="2">
        <f>BILANCA!E160</f>
        <v>1480.75</v>
      </c>
      <c r="E1165" s="2">
        <v>0</v>
      </c>
      <c r="F1165" s="2">
        <v>0</v>
      </c>
      <c r="G1165" s="3">
        <f t="shared" si="38"/>
        <v>1120.0408499999999</v>
      </c>
      <c r="H1165" s="3">
        <f t="shared" si="41"/>
        <v>0.68000000000029104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46.45</v>
      </c>
      <c r="D1166" s="2">
        <f>BILANCA!E161</f>
        <v>46.45</v>
      </c>
      <c r="E1166" s="2">
        <v>0</v>
      </c>
      <c r="F1166" s="2">
        <v>0</v>
      </c>
      <c r="G1166" s="3">
        <f t="shared" si="38"/>
        <v>21.738600000000002</v>
      </c>
      <c r="H1166" s="3">
        <f t="shared" si="41"/>
        <v>0.90000000000000568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120592.47</v>
      </c>
      <c r="D1176" s="2">
        <f>BILANCA!E171</f>
        <v>0</v>
      </c>
      <c r="E1176" s="2">
        <v>0</v>
      </c>
      <c r="F1176" s="2">
        <v>0</v>
      </c>
      <c r="G1176" s="3">
        <f t="shared" si="38"/>
        <v>20018.350020000002</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120592.47</v>
      </c>
      <c r="D1179" s="2">
        <f>BILANCA!E174</f>
        <v>0</v>
      </c>
      <c r="E1179" s="2">
        <v>0</v>
      </c>
      <c r="F1179" s="2">
        <v>0</v>
      </c>
      <c r="G1179" s="3">
        <f t="shared" si="38"/>
        <v>20380.12743</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476692.92000000004</v>
      </c>
      <c r="D1180" s="2">
        <f>BILANCA!E176</f>
        <v>438036.38999999996</v>
      </c>
      <c r="E1180" s="2">
        <v>0</v>
      </c>
      <c r="F1180" s="2">
        <v>0</v>
      </c>
      <c r="G1180" s="3">
        <f t="shared" si="38"/>
        <v>229970.16899999999</v>
      </c>
      <c r="H1180" s="3">
        <f t="shared" si="41"/>
        <v>0.46999999991385266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123978.15</v>
      </c>
      <c r="D1181" s="2">
        <f>BILANCA!E177</f>
        <v>134634.45999999996</v>
      </c>
      <c r="E1181" s="2">
        <v>0</v>
      </c>
      <c r="F1181" s="2">
        <v>0</v>
      </c>
      <c r="G1181" s="3">
        <f t="shared" si="38"/>
        <v>67245.248969999986</v>
      </c>
      <c r="H1181" s="3">
        <f t="shared" si="41"/>
        <v>0.60999999995692633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123978.15</v>
      </c>
      <c r="D1182" s="2">
        <f>BILANCA!E178</f>
        <v>134581.89999999997</v>
      </c>
      <c r="E1182" s="2">
        <v>0</v>
      </c>
      <c r="F1182" s="2">
        <v>0</v>
      </c>
      <c r="G1182" s="3">
        <f t="shared" si="38"/>
        <v>67620.415399999983</v>
      </c>
      <c r="H1182" s="3">
        <f t="shared" si="41"/>
        <v>0.25000000002910383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120592.47</v>
      </c>
      <c r="D1183" s="2">
        <f>BILANCA!E179</f>
        <v>131789.18</v>
      </c>
      <c r="E1183" s="2">
        <v>0</v>
      </c>
      <c r="F1183" s="2">
        <v>0</v>
      </c>
      <c r="G1183" s="3">
        <f t="shared" si="38"/>
        <v>66461.553589999996</v>
      </c>
      <c r="H1183" s="3">
        <f t="shared" si="41"/>
        <v>0.64999999999417923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3326.75</v>
      </c>
      <c r="D1184" s="2">
        <f>BILANCA!E180</f>
        <v>2688.61</v>
      </c>
      <c r="E1184" s="2">
        <v>0</v>
      </c>
      <c r="F1184" s="2">
        <v>0</v>
      </c>
      <c r="G1184" s="3">
        <f t="shared" si="38"/>
        <v>1514.4907799999999</v>
      </c>
      <c r="H1184" s="3">
        <f t="shared" si="41"/>
        <v>0.63999999999987267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58.93</v>
      </c>
      <c r="D1185" s="2">
        <f>BILANCA!E181</f>
        <v>104.11</v>
      </c>
      <c r="E1185" s="2">
        <v>0</v>
      </c>
      <c r="F1185" s="2">
        <v>0</v>
      </c>
      <c r="G1185" s="3">
        <f t="shared" si="38"/>
        <v>46.751249999999999</v>
      </c>
      <c r="H1185" s="3">
        <f t="shared" si="41"/>
        <v>0.17999999999999972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58.93</v>
      </c>
      <c r="D1188" s="2">
        <f>BILANCA!E184</f>
        <v>104.11</v>
      </c>
      <c r="E1188" s="2">
        <v>0</v>
      </c>
      <c r="F1188" s="2">
        <v>0</v>
      </c>
      <c r="G1188" s="3">
        <f t="shared" si="38"/>
        <v>47.552699999999994</v>
      </c>
      <c r="H1188" s="3">
        <f t="shared" si="41"/>
        <v>0.17999999999999972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52.56</v>
      </c>
      <c r="E1251" s="2">
        <v>0</v>
      </c>
      <c r="F1251" s="2">
        <v>0</v>
      </c>
      <c r="G1251" s="3">
        <f>B1251/1000*C1251+B1251/500*D1251</f>
        <v>25.333919999999999</v>
      </c>
      <c r="H1251" s="3">
        <f>ABS(C1251-ROUND(C1251,0))+ABS(D1251-ROUND(D1251,0))</f>
        <v>0.43999999999999773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352714.77</v>
      </c>
      <c r="D1255" s="2">
        <f>BILANCA!E251</f>
        <v>303401.93</v>
      </c>
      <c r="E1255" s="2">
        <v>0</v>
      </c>
      <c r="F1255" s="2">
        <v>0</v>
      </c>
      <c r="G1255" s="3">
        <f t="shared" si="38"/>
        <v>235082.06435</v>
      </c>
      <c r="H1255" s="3">
        <f t="shared" si="41"/>
        <v>0.29999999998835847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298966.90999999997</v>
      </c>
      <c r="D1256" s="2">
        <f>BILANCA!E252</f>
        <v>285792.90999999997</v>
      </c>
      <c r="E1256" s="2">
        <v>0</v>
      </c>
      <c r="F1256" s="2">
        <v>0</v>
      </c>
      <c r="G1256" s="3">
        <f t="shared" si="38"/>
        <v>214155.97157999998</v>
      </c>
      <c r="H1256" s="3">
        <f t="shared" si="41"/>
        <v>0.18000000005122274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298966.90999999997</v>
      </c>
      <c r="D1257" s="2">
        <f>BILANCA!E253</f>
        <v>285792.90999999997</v>
      </c>
      <c r="E1257" s="2">
        <v>0</v>
      </c>
      <c r="F1257" s="2">
        <v>0</v>
      </c>
      <c r="G1257" s="3">
        <f t="shared" si="38"/>
        <v>215026.52431000001</v>
      </c>
      <c r="H1257" s="3">
        <f t="shared" si="41"/>
        <v>0.18000000005122274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49436.84</v>
      </c>
      <c r="D1259" s="2">
        <f>BILANCA!E255</f>
        <v>-115707.36</v>
      </c>
      <c r="E1259" s="2">
        <v>0</v>
      </c>
      <c r="F1259" s="2">
        <v>0</v>
      </c>
      <c r="G1259" s="3">
        <f t="shared" si="38"/>
        <v>-45312.492120000003</v>
      </c>
      <c r="H1259" s="3">
        <f t="shared" si="41"/>
        <v>0.52000000000407454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49436.84</v>
      </c>
      <c r="D1260" s="2">
        <f>BILANCA!E256</f>
        <v>0</v>
      </c>
      <c r="E1260" s="2">
        <v>0</v>
      </c>
      <c r="F1260" s="2">
        <v>0</v>
      </c>
      <c r="G1260" s="3">
        <f t="shared" si="38"/>
        <v>12359.21</v>
      </c>
      <c r="H1260" s="3">
        <f t="shared" si="41"/>
        <v>0.16000000000349246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49436.84</v>
      </c>
      <c r="D1261" s="2">
        <f>BILANCA!E257</f>
        <v>0</v>
      </c>
      <c r="E1261" s="2">
        <v>0</v>
      </c>
      <c r="F1261" s="2">
        <v>0</v>
      </c>
      <c r="G1261" s="3">
        <f t="shared" si="38"/>
        <v>12408.646839999999</v>
      </c>
      <c r="H1261" s="3">
        <f t="shared" si="41"/>
        <v>0.16000000000349246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115707.36</v>
      </c>
      <c r="E1264" s="2">
        <v>0</v>
      </c>
      <c r="F1264" s="2">
        <v>0</v>
      </c>
      <c r="G1264" s="3">
        <f t="shared" si="38"/>
        <v>58779.338880000003</v>
      </c>
      <c r="H1264" s="3">
        <f t="shared" si="41"/>
        <v>0.36000000000058208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115707.36</v>
      </c>
      <c r="E1265" s="2">
        <v>0</v>
      </c>
      <c r="F1265" s="2">
        <v>0</v>
      </c>
      <c r="G1265" s="3">
        <f t="shared" si="38"/>
        <v>59010.753600000004</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4311.0200000000004</v>
      </c>
      <c r="D1278" s="2">
        <f>BILANCA!E274</f>
        <v>133316.38</v>
      </c>
      <c r="E1278" s="2">
        <v>0</v>
      </c>
      <c r="F1278" s="2">
        <v>0</v>
      </c>
      <c r="G1278" s="3">
        <f t="shared" si="38"/>
        <v>72612.933040000004</v>
      </c>
      <c r="H1278" s="3">
        <f t="shared" si="41"/>
        <v>0.40000000000509317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131789.18</v>
      </c>
      <c r="E1281" s="2">
        <v>0</v>
      </c>
      <c r="F1281" s="2">
        <v>0</v>
      </c>
      <c r="G1281" s="3">
        <f t="shared" si="48"/>
        <v>71429.735560000001</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131789.18</v>
      </c>
      <c r="E1287" s="2">
        <v>0</v>
      </c>
      <c r="F1287" s="2">
        <v>0</v>
      </c>
      <c r="G1287" s="3">
        <f t="shared" si="48"/>
        <v>73011.205719999998</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4311.0200000000004</v>
      </c>
      <c r="D1291" s="2">
        <f>BILANCA!E287</f>
        <v>1480.75</v>
      </c>
      <c r="E1291" s="2">
        <v>0</v>
      </c>
      <c r="F1291" s="2">
        <v>0</v>
      </c>
      <c r="G1291" s="3">
        <f t="shared" si="48"/>
        <v>2043.5781200000001</v>
      </c>
      <c r="H1291" s="3">
        <f t="shared" si="49"/>
        <v>0.27000000000043656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46.45</v>
      </c>
      <c r="E1292" s="2">
        <v>0</v>
      </c>
      <c r="F1292" s="2">
        <v>0</v>
      </c>
      <c r="G1292" s="3">
        <f t="shared" si="48"/>
        <v>26.197799999999997</v>
      </c>
      <c r="H1292" s="3">
        <f t="shared" si="49"/>
        <v>0.45000000000000284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1527.2</v>
      </c>
      <c r="E1305" s="2">
        <v>0</v>
      </c>
      <c r="F1305" s="2">
        <v>0</v>
      </c>
      <c r="G1305" s="3">
        <f t="shared" si="38"/>
        <v>901.048</v>
      </c>
      <c r="H1305" s="3">
        <f t="shared" si="41"/>
        <v>0.20000000000004547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4311.0200000000004</v>
      </c>
      <c r="D1306" s="2">
        <f>BILANCA!E303</f>
        <v>131789.18</v>
      </c>
      <c r="E1306" s="2">
        <v>0</v>
      </c>
      <c r="F1306" s="2">
        <v>0</v>
      </c>
      <c r="G1306" s="3">
        <f t="shared" si="38"/>
        <v>79295.256479999982</v>
      </c>
      <c r="H1306" s="3">
        <f t="shared" si="41"/>
        <v>0.19999999999345164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108.82</v>
      </c>
      <c r="E1311" s="2">
        <v>0</v>
      </c>
      <c r="F1311" s="2">
        <v>0</v>
      </c>
      <c r="G1311" s="3">
        <f t="shared" si="52"/>
        <v>65.50963999999999</v>
      </c>
      <c r="H1311" s="3">
        <f t="shared" si="41"/>
        <v>0.18000000000000682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123978.15</v>
      </c>
      <c r="D1340" s="2">
        <f>BILANCA!E337</f>
        <v>134581.9</v>
      </c>
      <c r="E1340" s="2">
        <v>0</v>
      </c>
      <c r="F1340" s="2">
        <v>0</v>
      </c>
      <c r="G1340" s="3">
        <f t="shared" si="52"/>
        <v>129736.8435</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52.56</v>
      </c>
      <c r="E1383" s="2">
        <v>0</v>
      </c>
      <c r="F1383" s="2">
        <v>0</v>
      </c>
      <c r="G1383" s="3">
        <f t="shared" si="59"/>
        <v>39.209760000000003</v>
      </c>
      <c r="H1383" s="3">
        <f t="shared" si="60"/>
        <v>0.43999999999999773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1752561.25</v>
      </c>
      <c r="D1510" s="2">
        <f>'RAS-funkcijski'!E114</f>
        <v>1973928.6</v>
      </c>
      <c r="E1510" s="2">
        <v>0</v>
      </c>
      <c r="F1510" s="2">
        <v>0</v>
      </c>
      <c r="G1510" s="3">
        <f t="shared" si="52"/>
        <v>627046.02949999995</v>
      </c>
      <c r="H1510" s="3">
        <f t="shared" si="63"/>
        <v>0.64999999990686774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1707228.62</v>
      </c>
      <c r="D1514" s="2">
        <f>'RAS-funkcijski'!E118</f>
        <v>1931772.35</v>
      </c>
      <c r="E1514" s="2">
        <v>0</v>
      </c>
      <c r="F1514" s="2">
        <v>0</v>
      </c>
      <c r="G1514" s="3">
        <f t="shared" si="52"/>
        <v>635068.15847999998</v>
      </c>
      <c r="H1514" s="3">
        <f t="shared" si="63"/>
        <v>0.72999999998137355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1707228.62</v>
      </c>
      <c r="D1516" s="2">
        <f>'RAS-funkcijski'!E120</f>
        <v>1931772.35</v>
      </c>
      <c r="E1516" s="2">
        <v>0</v>
      </c>
      <c r="F1516" s="2">
        <v>0</v>
      </c>
      <c r="G1516" s="3">
        <f t="shared" si="52"/>
        <v>646209.70512000006</v>
      </c>
      <c r="H1516" s="3">
        <f t="shared" si="63"/>
        <v>0.72999999998137355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45332.63</v>
      </c>
      <c r="D1522" s="2">
        <f>'RAS-funkcijski'!E126</f>
        <v>42156.25</v>
      </c>
      <c r="E1522" s="2">
        <v>0</v>
      </c>
      <c r="F1522" s="2">
        <v>0</v>
      </c>
      <c r="G1522" s="3">
        <f t="shared" si="52"/>
        <v>15816.705859999998</v>
      </c>
      <c r="H1522" s="3">
        <f t="shared" si="63"/>
        <v>0.62000000000261934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1752561.25</v>
      </c>
      <c r="D1537" s="14">
        <f>'RAS-funkcijski'!E141</f>
        <v>1973928.6</v>
      </c>
      <c r="E1537" s="14">
        <v>0</v>
      </c>
      <c r="F1537" s="14">
        <v>0</v>
      </c>
      <c r="G1537" s="15">
        <f t="shared" si="52"/>
        <v>780957.32765000011</v>
      </c>
      <c r="H1537" s="15">
        <f t="shared" si="63"/>
        <v>0.64999999990686774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26057.32</v>
      </c>
      <c r="D1538" s="7">
        <f>'P-VRIO'!E5</f>
        <v>26057.32</v>
      </c>
      <c r="E1538" s="7">
        <v>0</v>
      </c>
      <c r="F1538" s="7">
        <v>0</v>
      </c>
      <c r="G1538" s="8">
        <f t="shared" si="52"/>
        <v>78.171959999999999</v>
      </c>
      <c r="H1538" s="8">
        <f t="shared" si="63"/>
        <v>0.63999999999941792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26057.32</v>
      </c>
      <c r="D1539" s="2">
        <f>'P-VRIO'!E6</f>
        <v>26057.32</v>
      </c>
      <c r="E1539" s="2">
        <v>0</v>
      </c>
      <c r="F1539" s="2">
        <v>0</v>
      </c>
      <c r="G1539" s="3">
        <f t="shared" si="52"/>
        <v>156.34392</v>
      </c>
      <c r="H1539" s="3">
        <f t="shared" si="63"/>
        <v>0.63999999999941792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26057.32</v>
      </c>
      <c r="D1540" s="2">
        <f>'P-VRIO'!E7</f>
        <v>26057.32</v>
      </c>
      <c r="E1540" s="2">
        <v>0</v>
      </c>
      <c r="F1540" s="2">
        <v>0</v>
      </c>
      <c r="G1540" s="3">
        <f t="shared" si="52"/>
        <v>234.51587999999998</v>
      </c>
      <c r="H1540" s="3">
        <f t="shared" si="63"/>
        <v>0.63999999999941792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26057.32</v>
      </c>
      <c r="D1542" s="2">
        <f>'P-VRIO'!E9</f>
        <v>26057.32</v>
      </c>
      <c r="E1542" s="2">
        <v>0</v>
      </c>
      <c r="F1542" s="2">
        <v>0</v>
      </c>
      <c r="G1542" s="3">
        <f t="shared" si="52"/>
        <v>390.85979999999995</v>
      </c>
      <c r="H1542" s="3">
        <f t="shared" si="63"/>
        <v>0.63999999999941792</v>
      </c>
      <c r="I1542" s="11">
        <f t="shared" si="64"/>
        <v>250.15027199977246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123978.15</v>
      </c>
      <c r="D1582" s="7"/>
      <c r="E1582" s="7">
        <v>0</v>
      </c>
      <c r="F1582" s="7">
        <v>0</v>
      </c>
      <c r="G1582" s="8">
        <f t="shared" ref="G1582:G1686" si="70">B1582/1000*C1582</f>
        <v>123.97815</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1896376.33</v>
      </c>
      <c r="D1583" s="2">
        <v>0</v>
      </c>
      <c r="E1583" s="2">
        <v>0</v>
      </c>
      <c r="F1583" s="2">
        <v>0</v>
      </c>
      <c r="G1583" s="3">
        <f t="shared" si="70"/>
        <v>3792.7526600000001</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1839005.1400000001</v>
      </c>
      <c r="D1585" s="2">
        <v>0</v>
      </c>
      <c r="E1585" s="2">
        <v>0</v>
      </c>
      <c r="F1585" s="2">
        <v>0</v>
      </c>
      <c r="G1585" s="3">
        <f t="shared" si="70"/>
        <v>7356.0205600000008</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1558047.11</v>
      </c>
      <c r="D1586" s="2">
        <v>0</v>
      </c>
      <c r="E1586" s="2">
        <v>0</v>
      </c>
      <c r="F1586" s="2">
        <v>0</v>
      </c>
      <c r="G1586" s="3">
        <f t="shared" si="70"/>
        <v>7790.2355500000003</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280106.49</v>
      </c>
      <c r="D1587" s="2">
        <v>0</v>
      </c>
      <c r="E1587" s="2">
        <v>0</v>
      </c>
      <c r="F1587" s="2">
        <v>0</v>
      </c>
      <c r="G1587" s="3">
        <f t="shared" si="70"/>
        <v>1680.63894</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662.54</v>
      </c>
      <c r="D1588" s="2">
        <v>0</v>
      </c>
      <c r="E1588" s="2">
        <v>0</v>
      </c>
      <c r="F1588" s="2">
        <v>0</v>
      </c>
      <c r="G1588" s="3">
        <f t="shared" si="70"/>
        <v>4.6377800000000002</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189</v>
      </c>
      <c r="D1592" s="2">
        <v>0</v>
      </c>
      <c r="E1592" s="2">
        <v>0</v>
      </c>
      <c r="F1592" s="2">
        <v>0</v>
      </c>
      <c r="G1592" s="3">
        <f t="shared" si="70"/>
        <v>2.0789999999999997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14595.81</v>
      </c>
      <c r="D1594" s="2">
        <v>0</v>
      </c>
      <c r="E1594" s="2">
        <v>0</v>
      </c>
      <c r="F1594" s="2">
        <v>0</v>
      </c>
      <c r="G1594" s="3">
        <f t="shared" si="70"/>
        <v>189.74552999999997</v>
      </c>
      <c r="H1594" s="3">
        <f t="shared" si="71"/>
        <v>0.19000000000050932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42775.38</v>
      </c>
      <c r="D1601" s="2">
        <v>0</v>
      </c>
      <c r="E1601" s="2">
        <v>0</v>
      </c>
      <c r="F1601" s="2">
        <v>0</v>
      </c>
      <c r="G1601" s="3">
        <f>B1601/1000*C1601</f>
        <v>855.50759999999991</v>
      </c>
      <c r="H1601" s="3">
        <f>ABS(C1601-ROUND(C1601,0))</f>
        <v>0.37999999999738066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1885720.02</v>
      </c>
      <c r="D1602" s="2">
        <v>0</v>
      </c>
      <c r="E1602" s="2">
        <v>0</v>
      </c>
      <c r="F1602" s="2">
        <v>0</v>
      </c>
      <c r="G1602" s="3">
        <f t="shared" si="70"/>
        <v>39600.120419999999</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1828401.39</v>
      </c>
      <c r="D1604" s="2">
        <v>0</v>
      </c>
      <c r="E1604" s="2">
        <v>0</v>
      </c>
      <c r="F1604" s="2">
        <v>0</v>
      </c>
      <c r="G1604" s="3">
        <f t="shared" si="70"/>
        <v>42053.231969999993</v>
      </c>
      <c r="H1604" s="3">
        <f t="shared" si="71"/>
        <v>0.38999999989755452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1546850.4</v>
      </c>
      <c r="D1605" s="2">
        <v>0</v>
      </c>
      <c r="E1605" s="2">
        <v>0</v>
      </c>
      <c r="F1605" s="2">
        <v>0</v>
      </c>
      <c r="G1605" s="3">
        <f t="shared" si="70"/>
        <v>37124.409599999999</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280744.63</v>
      </c>
      <c r="D1606" s="2">
        <v>0</v>
      </c>
      <c r="E1606" s="2">
        <v>0</v>
      </c>
      <c r="F1606" s="2">
        <v>0</v>
      </c>
      <c r="G1606" s="3">
        <f t="shared" si="70"/>
        <v>7018.6157500000008</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617.36</v>
      </c>
      <c r="D1607" s="2">
        <v>0</v>
      </c>
      <c r="E1607" s="2">
        <v>0</v>
      </c>
      <c r="F1607" s="2">
        <v>0</v>
      </c>
      <c r="G1607" s="3">
        <f t="shared" si="70"/>
        <v>16.051359999999999</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189</v>
      </c>
      <c r="D1611" s="2">
        <v>0</v>
      </c>
      <c r="E1611" s="2">
        <v>0</v>
      </c>
      <c r="F1611" s="2">
        <v>0</v>
      </c>
      <c r="G1611" s="3">
        <f t="shared" si="70"/>
        <v>5.67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14595.81</v>
      </c>
      <c r="D1613" s="2">
        <v>0</v>
      </c>
      <c r="E1613" s="2">
        <v>0</v>
      </c>
      <c r="F1613" s="2">
        <v>0</v>
      </c>
      <c r="G1613" s="3">
        <f t="shared" si="70"/>
        <v>467.06592000000001</v>
      </c>
      <c r="H1613" s="3">
        <f t="shared" si="71"/>
        <v>0.19000000000050932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42722.82</v>
      </c>
      <c r="D1620" s="2">
        <v>0</v>
      </c>
      <c r="E1620" s="2">
        <v>0</v>
      </c>
      <c r="F1620" s="2">
        <v>0</v>
      </c>
      <c r="G1620" s="3">
        <f>B1620/1000*C1620</f>
        <v>1666.1899799999999</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134634.45999999996</v>
      </c>
      <c r="D1621" s="2">
        <v>0</v>
      </c>
      <c r="E1621" s="2">
        <v>0</v>
      </c>
      <c r="F1621" s="2">
        <v>0</v>
      </c>
      <c r="G1621" s="3">
        <f t="shared" si="70"/>
        <v>5385.3783999999987</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134634.46</v>
      </c>
      <c r="D1681" s="2">
        <v>0</v>
      </c>
      <c r="E1681" s="2">
        <v>0</v>
      </c>
      <c r="F1681" s="2">
        <v>0</v>
      </c>
      <c r="G1681" s="3">
        <f t="shared" si="70"/>
        <v>13463.446</v>
      </c>
      <c r="H1681" s="3">
        <f t="shared" si="71"/>
        <v>0.45999999999185093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134581.9</v>
      </c>
      <c r="D1683" s="2">
        <v>0</v>
      </c>
      <c r="E1683" s="2">
        <v>0</v>
      </c>
      <c r="F1683" s="2">
        <v>0</v>
      </c>
      <c r="G1683" s="3">
        <f t="shared" si="70"/>
        <v>13727.353799999999</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52.56</v>
      </c>
      <c r="D1686" s="14">
        <v>0</v>
      </c>
      <c r="E1686" s="14">
        <v>0</v>
      </c>
      <c r="F1686" s="14">
        <v>0</v>
      </c>
      <c r="G1686" s="15">
        <f t="shared" si="70"/>
        <v>5.5187999999999997</v>
      </c>
      <c r="H1686" s="15">
        <f t="shared" si="71"/>
        <v>0.43999999999999773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18112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1782097.51</v>
      </c>
      <c r="I17" s="275">
        <f>'PR-RAS'!E6</f>
        <v>1841610.91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1713965.5999999999</v>
      </c>
      <c r="I18" s="275">
        <f>'PR-RAS'!E152</f>
        <v>1959332.7899999998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49436.840000000346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115707.35999999984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289147.20000000007</v>
      </c>
      <c r="I22" s="275">
        <f>BILANCA!E7</f>
        <v>275973.2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187545.72</v>
      </c>
      <c r="I23" s="275">
        <f>BILANCA!E69</f>
        <v>162063.19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123978.15</v>
      </c>
      <c r="I24" s="275">
        <f>BILANCA!E177</f>
        <v>134634.45999999996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352714.77</v>
      </c>
      <c r="I25" s="275">
        <f>BILANCA!E251</f>
        <v>303401.93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1752561.25</v>
      </c>
      <c r="I30" s="275">
        <f>'RAS-funkcijski'!E114</f>
        <v>1973928.6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1752561.25</v>
      </c>
      <c r="I31" s="275">
        <f>'RAS-funkcijski'!E141</f>
        <v>1973928.6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26057.32</v>
      </c>
      <c r="I33" s="275">
        <f>'P-VRIO'!E5</f>
        <v>26057.32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123978.15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134634.45999999996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134634.46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1"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1782097.51</v>
      </c>
      <c r="E6" s="60">
        <f>E7+E43+E49+E82+E106+E125+E134+E140</f>
        <v>1841610.91</v>
      </c>
      <c r="F6" s="45">
        <f t="shared" ref="F6:F132" si="0">IF(D6&lt;&gt;0,IF(E6/D6&gt;=100,"&gt;&gt;100",E6/D6*100),"-")</f>
        <v>103.33951423342708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1500872.38</v>
      </c>
      <c r="E49" s="60">
        <f>E50+E53+E58+E61+E64+E68+E71+E74+E77</f>
        <v>1575818.4</v>
      </c>
      <c r="F49" s="45">
        <f t="shared" si="0"/>
        <v>104.99349718195228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1459987.5799999998</v>
      </c>
      <c r="E68" s="60">
        <f t="shared" si="11"/>
        <v>1533251.5799999998</v>
      </c>
      <c r="F68" s="45">
        <f t="shared" si="0"/>
        <v>105.01812488021302</v>
      </c>
    </row>
    <row r="69" spans="1:6" ht="12.75" customHeight="1" x14ac:dyDescent="0.2">
      <c r="A69" s="63" t="s">
        <v>141</v>
      </c>
      <c r="B69" s="64" t="s">
        <v>142</v>
      </c>
      <c r="C69" s="247" t="s">
        <v>141</v>
      </c>
      <c r="D69" s="194">
        <v>1432202.45</v>
      </c>
      <c r="E69" s="194">
        <v>1532116.13</v>
      </c>
      <c r="F69" s="45">
        <f t="shared" si="0"/>
        <v>106.97622602167731</v>
      </c>
    </row>
    <row r="70" spans="1:6" ht="24" x14ac:dyDescent="0.2">
      <c r="A70" s="63" t="s">
        <v>143</v>
      </c>
      <c r="B70" s="64" t="s">
        <v>144</v>
      </c>
      <c r="C70" s="247" t="s">
        <v>143</v>
      </c>
      <c r="D70" s="194">
        <v>27785.13</v>
      </c>
      <c r="E70" s="194">
        <v>1135.45</v>
      </c>
      <c r="F70" s="45">
        <f t="shared" si="0"/>
        <v>4.086538375022899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40884.800000000003</v>
      </c>
      <c r="E74" s="60">
        <f t="shared" si="13"/>
        <v>42566.82</v>
      </c>
      <c r="F74" s="45">
        <f t="shared" si="0"/>
        <v>104.11404727429263</v>
      </c>
    </row>
    <row r="75" spans="1:6" ht="12.75" customHeight="1" x14ac:dyDescent="0.2">
      <c r="A75" s="63" t="s">
        <v>153</v>
      </c>
      <c r="B75" s="65" t="s">
        <v>154</v>
      </c>
      <c r="C75" s="247" t="s">
        <v>153</v>
      </c>
      <c r="D75" s="194">
        <v>40884.800000000003</v>
      </c>
      <c r="E75" s="194">
        <v>42566.82</v>
      </c>
      <c r="F75" s="45">
        <f t="shared" si="0"/>
        <v>104.11404727429263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33.11</v>
      </c>
      <c r="E82" s="60">
        <f t="shared" si="15"/>
        <v>16.77</v>
      </c>
      <c r="F82" s="45">
        <f t="shared" si="0"/>
        <v>50.649350649350644</v>
      </c>
    </row>
    <row r="83" spans="1:6" ht="12.75" customHeight="1" x14ac:dyDescent="0.2">
      <c r="A83" s="63">
        <v>641</v>
      </c>
      <c r="B83" s="64" t="s">
        <v>169</v>
      </c>
      <c r="C83" s="247" t="s">
        <v>170</v>
      </c>
      <c r="D83" s="60">
        <f t="shared" ref="D83:E83" si="16">SUM(D84:D90)</f>
        <v>33.11</v>
      </c>
      <c r="E83" s="60">
        <f t="shared" si="16"/>
        <v>16.77</v>
      </c>
      <c r="F83" s="45">
        <f t="shared" si="0"/>
        <v>50.649350649350644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33.11</v>
      </c>
      <c r="E85" s="194">
        <v>16.77</v>
      </c>
      <c r="F85" s="45">
        <f t="shared" si="0"/>
        <v>50.649350649350644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34530.14</v>
      </c>
      <c r="E106" s="60">
        <f>E107+E112+E120+E124</f>
        <v>30581.95</v>
      </c>
      <c r="F106" s="45">
        <f t="shared" si="0"/>
        <v>88.565960056924183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34530.14</v>
      </c>
      <c r="E112" s="60">
        <f t="shared" si="20"/>
        <v>30581.95</v>
      </c>
      <c r="F112" s="45">
        <f t="shared" si="0"/>
        <v>88.565960056924183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34530.14</v>
      </c>
      <c r="E117" s="194">
        <v>30581.95</v>
      </c>
      <c r="F117" s="45">
        <f t="shared" si="0"/>
        <v>88.565960056924183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58499.81</v>
      </c>
      <c r="E125" s="60">
        <f t="shared" si="22"/>
        <v>31252.05</v>
      </c>
      <c r="F125" s="45">
        <f t="shared" si="0"/>
        <v>53.422481201220997</v>
      </c>
    </row>
    <row r="126" spans="1:6" ht="12.75" customHeight="1" x14ac:dyDescent="0.2">
      <c r="A126" s="63">
        <v>661</v>
      </c>
      <c r="B126" s="65" t="s">
        <v>255</v>
      </c>
      <c r="C126" s="247" t="s">
        <v>256</v>
      </c>
      <c r="D126" s="60">
        <f t="shared" ref="D126:E126" si="23">SUM(D127:D128)</f>
        <v>58499.81</v>
      </c>
      <c r="E126" s="60">
        <f t="shared" si="23"/>
        <v>31252.05</v>
      </c>
      <c r="F126" s="45">
        <f t="shared" si="0"/>
        <v>53.422481201220997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58499.81</v>
      </c>
      <c r="E128" s="194">
        <v>31252.05</v>
      </c>
      <c r="F128" s="45">
        <f t="shared" si="0"/>
        <v>53.422481201220997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188162.07</v>
      </c>
      <c r="E134" s="60">
        <f t="shared" si="25"/>
        <v>203941.74</v>
      </c>
      <c r="F134" s="45">
        <f t="shared" ref="F134:F229" si="26">IF(D134&lt;&gt;0,IF(E134/D134&gt;=100,"&gt;&gt;100",E134/D134*100),"-")</f>
        <v>108.38621195015551</v>
      </c>
    </row>
    <row r="135" spans="1:6" ht="24" x14ac:dyDescent="0.2">
      <c r="A135" s="63">
        <v>671</v>
      </c>
      <c r="B135" s="182" t="s">
        <v>273</v>
      </c>
      <c r="C135" s="247" t="s">
        <v>274</v>
      </c>
      <c r="D135" s="60">
        <f t="shared" ref="D135:E135" si="27">SUM(D136:D138)</f>
        <v>188162.07</v>
      </c>
      <c r="E135" s="60">
        <f t="shared" si="27"/>
        <v>203941.74</v>
      </c>
      <c r="F135" s="45">
        <f t="shared" si="26"/>
        <v>108.38621195015551</v>
      </c>
    </row>
    <row r="136" spans="1:6" ht="12.75" customHeight="1" x14ac:dyDescent="0.2">
      <c r="A136" s="63">
        <v>6711</v>
      </c>
      <c r="B136" s="65" t="s">
        <v>275</v>
      </c>
      <c r="C136" s="247" t="s">
        <v>276</v>
      </c>
      <c r="D136" s="194">
        <v>183171.94</v>
      </c>
      <c r="E136" s="194">
        <v>202441.74</v>
      </c>
      <c r="F136" s="45">
        <f t="shared" si="26"/>
        <v>110.52006109669416</v>
      </c>
    </row>
    <row r="137" spans="1:6" ht="24" x14ac:dyDescent="0.2">
      <c r="A137" s="63">
        <v>6712</v>
      </c>
      <c r="B137" s="182" t="s">
        <v>277</v>
      </c>
      <c r="C137" s="247" t="s">
        <v>278</v>
      </c>
      <c r="D137" s="194">
        <v>4990.13</v>
      </c>
      <c r="E137" s="194">
        <v>1500</v>
      </c>
      <c r="F137" s="45">
        <f t="shared" si="26"/>
        <v>30.059337131497578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1713965.5999999999</v>
      </c>
      <c r="E152" s="60">
        <f>E153+E164+E202+E221+E230+E262+E273</f>
        <v>1959332.7899999998</v>
      </c>
      <c r="F152" s="45">
        <f t="shared" si="26"/>
        <v>114.31575931278901</v>
      </c>
    </row>
    <row r="153" spans="1:6" ht="12.75" customHeight="1" x14ac:dyDescent="0.2">
      <c r="A153" s="63">
        <v>31</v>
      </c>
      <c r="B153" s="64" t="s">
        <v>308</v>
      </c>
      <c r="C153" s="247" t="s">
        <v>3</v>
      </c>
      <c r="D153" s="60">
        <f t="shared" ref="D153:E153" si="30">D154+D159+D160</f>
        <v>1459170.95</v>
      </c>
      <c r="E153" s="60">
        <f t="shared" si="30"/>
        <v>1678374.7599999998</v>
      </c>
      <c r="F153" s="45">
        <f t="shared" si="26"/>
        <v>115.02248999680262</v>
      </c>
    </row>
    <row r="154" spans="1:6" ht="12.75" customHeight="1" x14ac:dyDescent="0.2">
      <c r="A154" s="63">
        <v>311</v>
      </c>
      <c r="B154" s="64" t="s">
        <v>309</v>
      </c>
      <c r="C154" s="247" t="s">
        <v>310</v>
      </c>
      <c r="D154" s="60">
        <f t="shared" ref="D154:E154" si="31">SUM(D155:D158)</f>
        <v>1208559.25</v>
      </c>
      <c r="E154" s="60">
        <f t="shared" si="31"/>
        <v>1385017.0999999999</v>
      </c>
      <c r="F154" s="45">
        <f t="shared" si="26"/>
        <v>114.60067845246311</v>
      </c>
    </row>
    <row r="155" spans="1:6" ht="12.75" customHeight="1" x14ac:dyDescent="0.2">
      <c r="A155" s="63">
        <v>3111</v>
      </c>
      <c r="B155" s="64" t="s">
        <v>311</v>
      </c>
      <c r="C155" s="247" t="s">
        <v>312</v>
      </c>
      <c r="D155" s="194">
        <v>1205299.6100000001</v>
      </c>
      <c r="E155" s="194">
        <v>1379271.92</v>
      </c>
      <c r="F155" s="45">
        <f t="shared" si="26"/>
        <v>114.43394725731304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3259.64</v>
      </c>
      <c r="E157" s="194">
        <v>5745.18</v>
      </c>
      <c r="F157" s="45">
        <f t="shared" si="26"/>
        <v>176.25197874611922</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51171.26</v>
      </c>
      <c r="E159" s="194">
        <v>64829.74</v>
      </c>
      <c r="F159" s="45">
        <f t="shared" si="26"/>
        <v>126.69170155278569</v>
      </c>
    </row>
    <row r="160" spans="1:6" ht="12.75" customHeight="1" x14ac:dyDescent="0.2">
      <c r="A160" s="63">
        <v>313</v>
      </c>
      <c r="B160" s="65" t="s">
        <v>321</v>
      </c>
      <c r="C160" s="247" t="s">
        <v>322</v>
      </c>
      <c r="D160" s="60">
        <f t="shared" ref="D160:E160" si="32">SUM(D161:D163)</f>
        <v>199440.44</v>
      </c>
      <c r="E160" s="60">
        <f t="shared" si="32"/>
        <v>228527.92</v>
      </c>
      <c r="F160" s="45">
        <f t="shared" si="26"/>
        <v>114.58454463899098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199421.37</v>
      </c>
      <c r="E162" s="194">
        <v>228527.92</v>
      </c>
      <c r="F162" s="45">
        <f t="shared" si="26"/>
        <v>114.59550197654345</v>
      </c>
    </row>
    <row r="163" spans="1:6" ht="12.75" customHeight="1" x14ac:dyDescent="0.2">
      <c r="A163" s="63">
        <v>3133</v>
      </c>
      <c r="B163" s="64" t="s">
        <v>327</v>
      </c>
      <c r="C163" s="247" t="s">
        <v>328</v>
      </c>
      <c r="D163" s="194">
        <v>19.07</v>
      </c>
      <c r="E163" s="194"/>
      <c r="F163" s="45">
        <f t="shared" si="26"/>
        <v>0</v>
      </c>
    </row>
    <row r="164" spans="1:6" ht="12.75" customHeight="1" x14ac:dyDescent="0.2">
      <c r="A164" s="70">
        <v>32</v>
      </c>
      <c r="B164" s="65" t="s">
        <v>329</v>
      </c>
      <c r="C164" s="247" t="s">
        <v>330</v>
      </c>
      <c r="D164" s="60">
        <f>D165+D170+D178+D188+D189+D194</f>
        <v>254002.19999999998</v>
      </c>
      <c r="E164" s="60">
        <f>E165+E170+E178+E188+E189+E194</f>
        <v>280106.49</v>
      </c>
      <c r="F164" s="45">
        <f t="shared" si="26"/>
        <v>110.27719051252312</v>
      </c>
    </row>
    <row r="165" spans="1:6" ht="12.75" customHeight="1" x14ac:dyDescent="0.2">
      <c r="A165" s="63">
        <v>321</v>
      </c>
      <c r="B165" s="64" t="s">
        <v>331</v>
      </c>
      <c r="C165" s="247" t="s">
        <v>332</v>
      </c>
      <c r="D165" s="60">
        <f t="shared" ref="D165:E165" si="33">SUM(D166:D169)</f>
        <v>76697.62</v>
      </c>
      <c r="E165" s="60">
        <f t="shared" si="33"/>
        <v>78766.959999999992</v>
      </c>
      <c r="F165" s="45">
        <f t="shared" si="26"/>
        <v>102.69804982214572</v>
      </c>
    </row>
    <row r="166" spans="1:6" ht="12.75" customHeight="1" x14ac:dyDescent="0.2">
      <c r="A166" s="63">
        <v>3211</v>
      </c>
      <c r="B166" s="64" t="s">
        <v>333</v>
      </c>
      <c r="C166" s="247" t="s">
        <v>334</v>
      </c>
      <c r="D166" s="194">
        <v>5031.51</v>
      </c>
      <c r="E166" s="194">
        <v>6811.95</v>
      </c>
      <c r="F166" s="45">
        <f t="shared" si="26"/>
        <v>135.38579869661393</v>
      </c>
    </row>
    <row r="167" spans="1:6" ht="12.75" customHeight="1" x14ac:dyDescent="0.2">
      <c r="A167" s="63">
        <v>3212</v>
      </c>
      <c r="B167" s="64" t="s">
        <v>335</v>
      </c>
      <c r="C167" s="247" t="s">
        <v>336</v>
      </c>
      <c r="D167" s="194">
        <v>66022.179999999993</v>
      </c>
      <c r="E167" s="194">
        <v>68289.33</v>
      </c>
      <c r="F167" s="45">
        <f t="shared" si="26"/>
        <v>103.43392175175072</v>
      </c>
    </row>
    <row r="168" spans="1:6" ht="12.75" customHeight="1" x14ac:dyDescent="0.2">
      <c r="A168" s="63">
        <v>3213</v>
      </c>
      <c r="B168" s="64" t="s">
        <v>337</v>
      </c>
      <c r="C168" s="247" t="s">
        <v>338</v>
      </c>
      <c r="D168" s="194">
        <v>5643.93</v>
      </c>
      <c r="E168" s="194">
        <v>3665.68</v>
      </c>
      <c r="F168" s="45">
        <f t="shared" si="26"/>
        <v>64.949069176974191</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106369.59</v>
      </c>
      <c r="E170" s="60">
        <f t="shared" si="34"/>
        <v>95912.57</v>
      </c>
      <c r="F170" s="45">
        <f t="shared" si="26"/>
        <v>90.169163949959767</v>
      </c>
    </row>
    <row r="171" spans="1:6" ht="12.75" customHeight="1" x14ac:dyDescent="0.2">
      <c r="A171" s="63">
        <v>3221</v>
      </c>
      <c r="B171" s="64" t="s">
        <v>343</v>
      </c>
      <c r="C171" s="247" t="s">
        <v>344</v>
      </c>
      <c r="D171" s="194">
        <v>20694.349999999999</v>
      </c>
      <c r="E171" s="194">
        <v>14325.48</v>
      </c>
      <c r="F171" s="45">
        <f t="shared" si="26"/>
        <v>69.224111895275769</v>
      </c>
    </row>
    <row r="172" spans="1:6" ht="12.75" customHeight="1" x14ac:dyDescent="0.2">
      <c r="A172" s="63">
        <v>3222</v>
      </c>
      <c r="B172" s="64" t="s">
        <v>345</v>
      </c>
      <c r="C172" s="247" t="s">
        <v>346</v>
      </c>
      <c r="D172" s="194">
        <v>23570.05</v>
      </c>
      <c r="E172" s="194">
        <v>23786.7</v>
      </c>
      <c r="F172" s="45">
        <f t="shared" si="26"/>
        <v>100.91917496993005</v>
      </c>
    </row>
    <row r="173" spans="1:6" ht="12.75" customHeight="1" x14ac:dyDescent="0.2">
      <c r="A173" s="63">
        <v>3223</v>
      </c>
      <c r="B173" s="65" t="s">
        <v>347</v>
      </c>
      <c r="C173" s="247" t="s">
        <v>348</v>
      </c>
      <c r="D173" s="194">
        <v>54268.82</v>
      </c>
      <c r="E173" s="194">
        <v>54130.43</v>
      </c>
      <c r="F173" s="45">
        <f t="shared" si="26"/>
        <v>99.744991691361633</v>
      </c>
    </row>
    <row r="174" spans="1:6" ht="12.75" customHeight="1" x14ac:dyDescent="0.2">
      <c r="A174" s="63">
        <v>3224</v>
      </c>
      <c r="B174" s="65" t="s">
        <v>349</v>
      </c>
      <c r="C174" s="247" t="s">
        <v>350</v>
      </c>
      <c r="D174" s="194">
        <v>6871.34</v>
      </c>
      <c r="E174" s="194">
        <v>3528.33</v>
      </c>
      <c r="F174" s="45">
        <f t="shared" si="26"/>
        <v>51.348499710391273</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965.03</v>
      </c>
      <c r="E177" s="194">
        <v>141.63</v>
      </c>
      <c r="F177" s="45">
        <f t="shared" si="26"/>
        <v>14.676227682040974</v>
      </c>
    </row>
    <row r="178" spans="1:6" ht="12.75" customHeight="1" x14ac:dyDescent="0.2">
      <c r="A178" s="63">
        <v>323</v>
      </c>
      <c r="B178" s="65" t="s">
        <v>357</v>
      </c>
      <c r="C178" s="247" t="s">
        <v>358</v>
      </c>
      <c r="D178" s="60">
        <f t="shared" ref="D178:E178" si="35">SUM(D179:D187)</f>
        <v>61815.409999999996</v>
      </c>
      <c r="E178" s="60">
        <f t="shared" si="35"/>
        <v>89578.82</v>
      </c>
      <c r="F178" s="45">
        <f t="shared" si="26"/>
        <v>144.91341236756338</v>
      </c>
    </row>
    <row r="179" spans="1:6" ht="12.75" customHeight="1" x14ac:dyDescent="0.2">
      <c r="A179" s="63">
        <v>3231</v>
      </c>
      <c r="B179" s="65" t="s">
        <v>359</v>
      </c>
      <c r="C179" s="247" t="s">
        <v>360</v>
      </c>
      <c r="D179" s="194">
        <v>19276.95</v>
      </c>
      <c r="E179" s="194">
        <v>15322.81</v>
      </c>
      <c r="F179" s="45">
        <f t="shared" si="26"/>
        <v>79.487730164782292</v>
      </c>
    </row>
    <row r="180" spans="1:6" ht="12.75" customHeight="1" x14ac:dyDescent="0.2">
      <c r="A180" s="63">
        <v>3232</v>
      </c>
      <c r="B180" s="65" t="s">
        <v>361</v>
      </c>
      <c r="C180" s="247" t="s">
        <v>362</v>
      </c>
      <c r="D180" s="194">
        <v>14425.18</v>
      </c>
      <c r="E180" s="194">
        <v>26245.84</v>
      </c>
      <c r="F180" s="45">
        <f t="shared" si="26"/>
        <v>181.94462738073284</v>
      </c>
    </row>
    <row r="181" spans="1:6" ht="12.75" customHeight="1" x14ac:dyDescent="0.2">
      <c r="A181" s="63">
        <v>3233</v>
      </c>
      <c r="B181" s="65" t="s">
        <v>363</v>
      </c>
      <c r="C181" s="247" t="s">
        <v>364</v>
      </c>
      <c r="D181" s="194">
        <v>1276.2</v>
      </c>
      <c r="E181" s="194">
        <v>140</v>
      </c>
      <c r="F181" s="45">
        <f t="shared" si="26"/>
        <v>10.970067387556808</v>
      </c>
    </row>
    <row r="182" spans="1:6" ht="12.75" customHeight="1" x14ac:dyDescent="0.2">
      <c r="A182" s="63">
        <v>3234</v>
      </c>
      <c r="B182" s="65" t="s">
        <v>365</v>
      </c>
      <c r="C182" s="247" t="s">
        <v>366</v>
      </c>
      <c r="D182" s="194">
        <v>10090.23</v>
      </c>
      <c r="E182" s="194">
        <v>11345.82</v>
      </c>
      <c r="F182" s="45">
        <f t="shared" si="26"/>
        <v>112.44362120585953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3124.59</v>
      </c>
      <c r="E184" s="194">
        <v>3066.11</v>
      </c>
      <c r="F184" s="45">
        <f t="shared" si="26"/>
        <v>98.128394445351233</v>
      </c>
    </row>
    <row r="185" spans="1:6" ht="12.75" customHeight="1" x14ac:dyDescent="0.2">
      <c r="A185" s="63">
        <v>3237</v>
      </c>
      <c r="B185" s="64" t="s">
        <v>371</v>
      </c>
      <c r="C185" s="247" t="s">
        <v>372</v>
      </c>
      <c r="D185" s="194">
        <v>5628.86</v>
      </c>
      <c r="E185" s="194">
        <v>4176.1899999999996</v>
      </c>
      <c r="F185" s="45">
        <f t="shared" si="26"/>
        <v>74.19246525939532</v>
      </c>
    </row>
    <row r="186" spans="1:6" ht="12.75" customHeight="1" x14ac:dyDescent="0.2">
      <c r="A186" s="63">
        <v>3238</v>
      </c>
      <c r="B186" s="64" t="s">
        <v>373</v>
      </c>
      <c r="C186" s="247" t="s">
        <v>374</v>
      </c>
      <c r="D186" s="194">
        <v>2608.9299999999998</v>
      </c>
      <c r="E186" s="194">
        <v>2371.16</v>
      </c>
      <c r="F186" s="45">
        <f t="shared" si="26"/>
        <v>90.886302047199436</v>
      </c>
    </row>
    <row r="187" spans="1:6" ht="12.75" customHeight="1" x14ac:dyDescent="0.2">
      <c r="A187" s="63">
        <v>3239</v>
      </c>
      <c r="B187" s="64" t="s">
        <v>375</v>
      </c>
      <c r="C187" s="247" t="s">
        <v>376</v>
      </c>
      <c r="D187" s="194">
        <v>5384.47</v>
      </c>
      <c r="E187" s="194">
        <v>26910.89</v>
      </c>
      <c r="F187" s="45">
        <f t="shared" si="26"/>
        <v>499.78716568204476</v>
      </c>
    </row>
    <row r="188" spans="1:6" ht="12.75" customHeight="1" x14ac:dyDescent="0.2">
      <c r="A188" s="63">
        <v>324</v>
      </c>
      <c r="B188" s="64" t="s">
        <v>377</v>
      </c>
      <c r="C188" s="247" t="s">
        <v>378</v>
      </c>
      <c r="D188" s="194">
        <v>0</v>
      </c>
      <c r="E188" s="194">
        <v>11100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9119.58</v>
      </c>
      <c r="E194" s="60">
        <f t="shared" si="36"/>
        <v>4748.1399999999994</v>
      </c>
      <c r="F194" s="45">
        <f t="shared" si="26"/>
        <v>52.065336342243832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720.97</v>
      </c>
      <c r="E196" s="194">
        <v>741.38</v>
      </c>
      <c r="F196" s="45">
        <f t="shared" si="26"/>
        <v>102.83090835957114</v>
      </c>
    </row>
    <row r="197" spans="1:6" ht="12.75" customHeight="1" x14ac:dyDescent="0.2">
      <c r="A197" s="63">
        <v>3293</v>
      </c>
      <c r="B197" s="64" t="s">
        <v>395</v>
      </c>
      <c r="C197" s="247" t="s">
        <v>396</v>
      </c>
      <c r="D197" s="194">
        <v>551.70000000000005</v>
      </c>
      <c r="E197" s="194">
        <v>1151.99</v>
      </c>
      <c r="F197" s="45">
        <f t="shared" si="26"/>
        <v>208.80732282037337</v>
      </c>
    </row>
    <row r="198" spans="1:6" ht="12.75" customHeight="1" x14ac:dyDescent="0.2">
      <c r="A198" s="63">
        <v>3294</v>
      </c>
      <c r="B198" s="64" t="s">
        <v>397</v>
      </c>
      <c r="C198" s="247" t="s">
        <v>398</v>
      </c>
      <c r="D198" s="194">
        <v>120</v>
      </c>
      <c r="E198" s="194">
        <v>115</v>
      </c>
      <c r="F198" s="45">
        <f t="shared" si="26"/>
        <v>95.833333333333343</v>
      </c>
    </row>
    <row r="199" spans="1:6" ht="12.75" customHeight="1" x14ac:dyDescent="0.2">
      <c r="A199" s="63">
        <v>3295</v>
      </c>
      <c r="B199" s="64" t="s">
        <v>399</v>
      </c>
      <c r="C199" s="247" t="s">
        <v>400</v>
      </c>
      <c r="D199" s="194">
        <v>771.44</v>
      </c>
      <c r="E199" s="194">
        <v>308.89999999999998</v>
      </c>
      <c r="F199" s="45">
        <f t="shared" si="26"/>
        <v>40.041999377786993</v>
      </c>
    </row>
    <row r="200" spans="1:6" ht="12.75" customHeight="1" x14ac:dyDescent="0.2">
      <c r="A200" s="63" t="s">
        <v>401</v>
      </c>
      <c r="B200" s="64" t="s">
        <v>402</v>
      </c>
      <c r="C200" s="247" t="s">
        <v>401</v>
      </c>
      <c r="D200" s="194">
        <v>648.4</v>
      </c>
      <c r="E200" s="194"/>
      <c r="F200" s="45">
        <f t="shared" si="26"/>
        <v>0</v>
      </c>
    </row>
    <row r="201" spans="1:6" ht="12.75" customHeight="1" x14ac:dyDescent="0.2">
      <c r="A201" s="63">
        <v>3299</v>
      </c>
      <c r="B201" s="64" t="s">
        <v>403</v>
      </c>
      <c r="C201" s="247" t="s">
        <v>404</v>
      </c>
      <c r="D201" s="194">
        <v>6307.07</v>
      </c>
      <c r="E201" s="194">
        <v>2430.87</v>
      </c>
      <c r="F201" s="45">
        <f t="shared" si="26"/>
        <v>38.541985422708166</v>
      </c>
    </row>
    <row r="202" spans="1:6" ht="12.75" customHeight="1" x14ac:dyDescent="0.2">
      <c r="A202" s="63">
        <v>34</v>
      </c>
      <c r="B202" s="183" t="s">
        <v>405</v>
      </c>
      <c r="C202" s="247" t="s">
        <v>406</v>
      </c>
      <c r="D202" s="60">
        <f t="shared" ref="D202:E202" si="37">D203+D208+D216</f>
        <v>639.71</v>
      </c>
      <c r="E202" s="60">
        <f t="shared" si="37"/>
        <v>662.54</v>
      </c>
      <c r="F202" s="45">
        <f t="shared" si="26"/>
        <v>103.56880461459097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639.71</v>
      </c>
      <c r="E216" s="60">
        <f t="shared" si="40"/>
        <v>662.54</v>
      </c>
      <c r="F216" s="45">
        <f t="shared" si="26"/>
        <v>103.56880461459097</v>
      </c>
    </row>
    <row r="217" spans="1:6" ht="12.75" customHeight="1" x14ac:dyDescent="0.2">
      <c r="A217" s="63">
        <v>3431</v>
      </c>
      <c r="B217" s="182" t="s">
        <v>435</v>
      </c>
      <c r="C217" s="247" t="s">
        <v>436</v>
      </c>
      <c r="D217" s="194">
        <v>639.71</v>
      </c>
      <c r="E217" s="194">
        <v>662.54</v>
      </c>
      <c r="F217" s="45">
        <f t="shared" si="26"/>
        <v>103.56880461459097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152.74</v>
      </c>
      <c r="E273" s="60">
        <f t="shared" si="60"/>
        <v>189</v>
      </c>
      <c r="F273" s="45">
        <f t="shared" ref="F273:F277" si="61">IF(D273&lt;&gt;0,IF(E273/D273&gt;=100,"&gt;&gt;100",E273/D273*100),"-")</f>
        <v>123.73968835930339</v>
      </c>
    </row>
    <row r="274" spans="1:6" ht="12.75" customHeight="1" x14ac:dyDescent="0.2">
      <c r="A274" s="63">
        <v>381</v>
      </c>
      <c r="B274" s="64" t="s">
        <v>540</v>
      </c>
      <c r="C274" s="247" t="s">
        <v>541</v>
      </c>
      <c r="D274" s="60">
        <f t="shared" ref="D274:E274" si="62">SUM(D275:D277)</f>
        <v>152.74</v>
      </c>
      <c r="E274" s="60">
        <f t="shared" si="62"/>
        <v>189</v>
      </c>
      <c r="F274" s="45">
        <f t="shared" si="61"/>
        <v>123.73968835930339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152.74</v>
      </c>
      <c r="E276" s="194">
        <v>189</v>
      </c>
      <c r="F276" s="45">
        <f t="shared" si="61"/>
        <v>123.73968835930339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1713965.5999999999</v>
      </c>
      <c r="E299" s="60">
        <f>E152-E297+E298</f>
        <v>1959332.7899999998</v>
      </c>
      <c r="F299" s="45">
        <f t="shared" si="68"/>
        <v>114.31575931278901</v>
      </c>
    </row>
    <row r="300" spans="1:6" ht="12.75" customHeight="1" x14ac:dyDescent="0.2">
      <c r="A300" s="63" t="s">
        <v>581</v>
      </c>
      <c r="B300" s="64" t="s">
        <v>592</v>
      </c>
      <c r="C300" s="247" t="s">
        <v>593</v>
      </c>
      <c r="D300" s="60">
        <f>IF(D6&gt;=D299,D6-D299,0)</f>
        <v>68131.910000000149</v>
      </c>
      <c r="E300" s="60">
        <f>IF(E6&gt;=E299,E6-E299,0)</f>
        <v>0</v>
      </c>
      <c r="F300" s="45">
        <f t="shared" si="68"/>
        <v>0</v>
      </c>
    </row>
    <row r="301" spans="1:6" ht="12.75" customHeight="1" x14ac:dyDescent="0.2">
      <c r="A301" s="63" t="s">
        <v>581</v>
      </c>
      <c r="B301" s="64" t="s">
        <v>594</v>
      </c>
      <c r="C301" s="247" t="s">
        <v>595</v>
      </c>
      <c r="D301" s="60">
        <f>IF(D299&gt;=D6,D299-D6,0)</f>
        <v>0</v>
      </c>
      <c r="E301" s="60">
        <f>IF(E299&gt;=E6,E299-E6,0)</f>
        <v>117721.87999999989</v>
      </c>
      <c r="F301" s="45" t="str">
        <f t="shared" si="68"/>
        <v>-</v>
      </c>
    </row>
    <row r="302" spans="1:6" ht="12.75" customHeight="1" x14ac:dyDescent="0.2">
      <c r="A302" s="63">
        <v>92211</v>
      </c>
      <c r="B302" s="64" t="s">
        <v>596</v>
      </c>
      <c r="C302" s="247" t="s">
        <v>597</v>
      </c>
      <c r="D302" s="194">
        <v>16052.47</v>
      </c>
      <c r="E302" s="194">
        <v>16591.22</v>
      </c>
      <c r="F302" s="45">
        <f t="shared" si="68"/>
        <v>103.35618132287432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4311.0200000000004</v>
      </c>
      <c r="E304" s="194">
        <v>133316.38</v>
      </c>
      <c r="F304" s="45">
        <f t="shared" si="68"/>
        <v>3092.4556137526615</v>
      </c>
    </row>
    <row r="305" spans="1:6" ht="12" x14ac:dyDescent="0.2">
      <c r="A305" s="63">
        <v>9661</v>
      </c>
      <c r="B305" s="220" t="s">
        <v>602</v>
      </c>
      <c r="C305" s="247" t="s">
        <v>603</v>
      </c>
      <c r="D305" s="194">
        <v>46.45</v>
      </c>
      <c r="E305" s="194">
        <v>46.45</v>
      </c>
      <c r="F305" s="45">
        <f t="shared" si="68"/>
        <v>100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3848.11</v>
      </c>
      <c r="E308" s="60">
        <f t="shared" si="71"/>
        <v>19.11</v>
      </c>
      <c r="F308" s="45">
        <f t="shared" ref="F308:F428" si="72">IF(D308&lt;&gt;0,IF(E308/D308&gt;=100,"&gt;&gt;100",E308/D308*100),"-")</f>
        <v>0.49660742546340925</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3848.11</v>
      </c>
      <c r="E321" s="60">
        <f t="shared" si="76"/>
        <v>19.11</v>
      </c>
      <c r="F321" s="45">
        <f t="shared" si="72"/>
        <v>0.49660742546340925</v>
      </c>
    </row>
    <row r="322" spans="1:6" ht="12.75" customHeight="1" x14ac:dyDescent="0.2">
      <c r="A322" s="63">
        <v>721</v>
      </c>
      <c r="B322" s="64" t="s">
        <v>635</v>
      </c>
      <c r="C322" s="247" t="s">
        <v>636</v>
      </c>
      <c r="D322" s="60">
        <f t="shared" ref="D322:E322" si="77">SUM(D323:D326)</f>
        <v>38.11</v>
      </c>
      <c r="E322" s="60">
        <f t="shared" si="77"/>
        <v>19.11</v>
      </c>
      <c r="F322" s="45">
        <f t="shared" si="72"/>
        <v>50.14431907635791</v>
      </c>
    </row>
    <row r="323" spans="1:6" ht="12.75" customHeight="1" x14ac:dyDescent="0.2">
      <c r="A323" s="63">
        <v>7211</v>
      </c>
      <c r="B323" s="64" t="s">
        <v>637</v>
      </c>
      <c r="C323" s="247" t="s">
        <v>638</v>
      </c>
      <c r="D323" s="194">
        <v>38.11</v>
      </c>
      <c r="E323" s="194">
        <v>19.11</v>
      </c>
      <c r="F323" s="45">
        <f t="shared" si="72"/>
        <v>50.14431907635791</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3810</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3810</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38595.649999999994</v>
      </c>
      <c r="E360" s="60">
        <f t="shared" si="86"/>
        <v>14595.81</v>
      </c>
      <c r="F360" s="45">
        <f t="shared" si="72"/>
        <v>37.817241062140425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12714.399999999998</v>
      </c>
      <c r="E373" s="60">
        <f t="shared" si="90"/>
        <v>14595.81</v>
      </c>
      <c r="F373" s="45">
        <f t="shared" si="72"/>
        <v>114.79747373057323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12077.079999999998</v>
      </c>
      <c r="E379" s="60">
        <f t="shared" si="92"/>
        <v>13793.81</v>
      </c>
      <c r="F379" s="45">
        <f t="shared" si="72"/>
        <v>114.21477708187741</v>
      </c>
    </row>
    <row r="380" spans="1:6" ht="12.75" customHeight="1" x14ac:dyDescent="0.2">
      <c r="A380" s="63">
        <v>4221</v>
      </c>
      <c r="B380" s="64" t="s">
        <v>647</v>
      </c>
      <c r="C380" s="247" t="s">
        <v>739</v>
      </c>
      <c r="D380" s="194">
        <v>1923.83</v>
      </c>
      <c r="E380" s="194">
        <v>2750.24</v>
      </c>
      <c r="F380" s="45">
        <f t="shared" si="72"/>
        <v>142.95649823529106</v>
      </c>
    </row>
    <row r="381" spans="1:6" ht="12.75" customHeight="1" x14ac:dyDescent="0.2">
      <c r="A381" s="63">
        <v>4222</v>
      </c>
      <c r="B381" s="64" t="s">
        <v>740</v>
      </c>
      <c r="C381" s="247" t="s">
        <v>741</v>
      </c>
      <c r="D381" s="194">
        <v>0</v>
      </c>
      <c r="E381" s="194">
        <v>8312.5</v>
      </c>
      <c r="F381" s="45" t="str">
        <f t="shared" si="72"/>
        <v>-</v>
      </c>
    </row>
    <row r="382" spans="1:6" ht="12.75" customHeight="1" x14ac:dyDescent="0.2">
      <c r="A382" s="63">
        <v>4223</v>
      </c>
      <c r="B382" s="64" t="s">
        <v>651</v>
      </c>
      <c r="C382" s="247" t="s">
        <v>742</v>
      </c>
      <c r="D382" s="194">
        <v>163.12</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9990.1299999999992</v>
      </c>
      <c r="E386" s="194">
        <v>2731.07</v>
      </c>
      <c r="F386" s="45">
        <f t="shared" si="72"/>
        <v>27.337682292422627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637.32000000000005</v>
      </c>
      <c r="E393" s="60">
        <f t="shared" si="94"/>
        <v>802</v>
      </c>
      <c r="F393" s="45">
        <f t="shared" si="72"/>
        <v>125.83945270821563</v>
      </c>
    </row>
    <row r="394" spans="1:6" ht="12.75" customHeight="1" x14ac:dyDescent="0.2">
      <c r="A394" s="63">
        <v>4241</v>
      </c>
      <c r="B394" s="64" t="s">
        <v>756</v>
      </c>
      <c r="C394" s="247" t="s">
        <v>757</v>
      </c>
      <c r="D394" s="194">
        <v>637.32000000000005</v>
      </c>
      <c r="E394" s="194">
        <v>802</v>
      </c>
      <c r="F394" s="45">
        <f t="shared" si="72"/>
        <v>125.83945270821563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25881.25</v>
      </c>
      <c r="E412" s="60">
        <f t="shared" si="100"/>
        <v>0</v>
      </c>
      <c r="F412" s="45">
        <f t="shared" si="72"/>
        <v>0</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25881.25</v>
      </c>
      <c r="E416" s="194"/>
      <c r="F416" s="45">
        <f t="shared" si="72"/>
        <v>0</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34747.539999999994</v>
      </c>
      <c r="E418" s="60">
        <f t="shared" si="102"/>
        <v>14576.699999999999</v>
      </c>
      <c r="F418" s="45">
        <f t="shared" si="72"/>
        <v>41.9503078491312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1785945.62</v>
      </c>
      <c r="E422" s="60">
        <f>E6+E308</f>
        <v>1841630.02</v>
      </c>
      <c r="F422" s="45">
        <f t="shared" si="72"/>
        <v>103.11792248187265</v>
      </c>
    </row>
    <row r="423" spans="1:6" ht="12.75" customHeight="1" x14ac:dyDescent="0.2">
      <c r="A423" s="63" t="s">
        <v>581</v>
      </c>
      <c r="B423" s="64" t="s">
        <v>804</v>
      </c>
      <c r="C423" s="247" t="s">
        <v>805</v>
      </c>
      <c r="D423" s="60">
        <f t="shared" ref="D423:E423" si="103">D299+D360</f>
        <v>1752561.2499999998</v>
      </c>
      <c r="E423" s="60">
        <f t="shared" si="103"/>
        <v>1973928.5999999999</v>
      </c>
      <c r="F423" s="45">
        <f t="shared" si="72"/>
        <v>112.63107637464881</v>
      </c>
    </row>
    <row r="424" spans="1:6" ht="12.75" customHeight="1" x14ac:dyDescent="0.2">
      <c r="A424" s="63" t="s">
        <v>581</v>
      </c>
      <c r="B424" s="64" t="s">
        <v>806</v>
      </c>
      <c r="C424" s="247" t="s">
        <v>807</v>
      </c>
      <c r="D424" s="60">
        <f t="shared" ref="D424:E424" si="104">IF(D422&gt;=D423,D422-D423,0)</f>
        <v>33384.370000000345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132298.57999999984</v>
      </c>
      <c r="F425" s="45" t="str">
        <f t="shared" si="72"/>
        <v>-</v>
      </c>
    </row>
    <row r="426" spans="1:6" ht="12.75" customHeight="1" x14ac:dyDescent="0.2">
      <c r="A426" s="251" t="s">
        <v>810</v>
      </c>
      <c r="B426" s="183" t="s">
        <v>811</v>
      </c>
      <c r="C426" s="252" t="s">
        <v>812</v>
      </c>
      <c r="D426" s="60">
        <f t="shared" ref="D426:E426" si="106">IF(D302-D303+D419-D420&gt;=0,D302-D303+D419-D420,0)</f>
        <v>16052.47</v>
      </c>
      <c r="E426" s="60">
        <f t="shared" si="106"/>
        <v>16591.22</v>
      </c>
      <c r="F426" s="45">
        <f t="shared" si="72"/>
        <v>103.35618132287432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4311.0200000000004</v>
      </c>
      <c r="E428" s="81">
        <f t="shared" si="108"/>
        <v>133316.38</v>
      </c>
      <c r="F428" s="61">
        <f t="shared" si="72"/>
        <v>3092.4556137526615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1785945.62</v>
      </c>
      <c r="E643" s="60">
        <f>E422+E430</f>
        <v>1841630.02</v>
      </c>
      <c r="F643" s="45">
        <f t="shared" si="109"/>
        <v>103.11792248187265</v>
      </c>
    </row>
    <row r="644" spans="1:6" ht="12.75" customHeight="1" x14ac:dyDescent="0.2">
      <c r="A644" s="63" t="s">
        <v>581</v>
      </c>
      <c r="B644" s="64" t="s">
        <v>1237</v>
      </c>
      <c r="C644" s="247" t="s">
        <v>1238</v>
      </c>
      <c r="D644" s="60">
        <f>D423+D535</f>
        <v>1752561.2499999998</v>
      </c>
      <c r="E644" s="60">
        <f>E423+E535</f>
        <v>1973928.5999999999</v>
      </c>
      <c r="F644" s="45">
        <f t="shared" si="109"/>
        <v>112.63107637464881</v>
      </c>
    </row>
    <row r="645" spans="1:6" ht="12.75" customHeight="1" x14ac:dyDescent="0.2">
      <c r="A645" s="63" t="s">
        <v>581</v>
      </c>
      <c r="B645" s="64" t="s">
        <v>1239</v>
      </c>
      <c r="C645" s="247" t="s">
        <v>1240</v>
      </c>
      <c r="D645" s="60">
        <f t="shared" ref="D645:E645" si="163">IF(D643&gt;=D644,D643-D644,0)</f>
        <v>33384.370000000345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132298.57999999984</v>
      </c>
      <c r="F646" s="45" t="str">
        <f t="shared" si="109"/>
        <v>-</v>
      </c>
    </row>
    <row r="647" spans="1:6" ht="24" x14ac:dyDescent="0.2">
      <c r="A647" s="251" t="s">
        <v>1243</v>
      </c>
      <c r="B647" s="64" t="s">
        <v>1244</v>
      </c>
      <c r="C647" s="252" t="s">
        <v>1243</v>
      </c>
      <c r="D647" s="60">
        <f>IF(D426-D427+D641-D642&gt;=0,D426-D427+D641-D642,0)</f>
        <v>16052.47</v>
      </c>
      <c r="E647" s="60">
        <f>IF(E426-E427+E641-E642&gt;=0,E426-E427+E641-E642,0)</f>
        <v>16591.22</v>
      </c>
      <c r="F647" s="45">
        <f t="shared" si="109"/>
        <v>103.35618132287432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49436.840000000346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115707.35999999984</v>
      </c>
      <c r="F650" s="45" t="str">
        <f t="shared" si="109"/>
        <v>-</v>
      </c>
    </row>
    <row r="651" spans="1:6" ht="24" x14ac:dyDescent="0.2">
      <c r="A651" s="249" t="s">
        <v>1251</v>
      </c>
      <c r="B651" s="184" t="s">
        <v>1252</v>
      </c>
      <c r="C651" s="250" t="s">
        <v>1251</v>
      </c>
      <c r="D651" s="196">
        <v>120592.47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59896.160000000003</v>
      </c>
      <c r="E653" s="194">
        <v>62642.23</v>
      </c>
      <c r="F653" s="45">
        <f t="shared" ref="F653:F740" si="167">IF(D653&lt;&gt;0,IF(E653/D653&gt;=100,"&gt;&gt;100",E653/D653*100),"-")</f>
        <v>104.5847179518687</v>
      </c>
    </row>
    <row r="654" spans="1:6" ht="12.75" customHeight="1" x14ac:dyDescent="0.2">
      <c r="A654" s="63" t="s">
        <v>1256</v>
      </c>
      <c r="B654" s="64" t="s">
        <v>1257</v>
      </c>
      <c r="C654" s="247" t="s">
        <v>1256</v>
      </c>
      <c r="D654" s="194">
        <v>277416.17</v>
      </c>
      <c r="E654" s="194">
        <v>219452.16</v>
      </c>
      <c r="F654" s="45">
        <f t="shared" si="167"/>
        <v>79.105756524574616</v>
      </c>
    </row>
    <row r="655" spans="1:6" ht="12.75" customHeight="1" x14ac:dyDescent="0.2">
      <c r="A655" s="63" t="s">
        <v>1258</v>
      </c>
      <c r="B655" s="64" t="s">
        <v>1259</v>
      </c>
      <c r="C655" s="247" t="s">
        <v>1258</v>
      </c>
      <c r="D655" s="194">
        <v>274670.09999999998</v>
      </c>
      <c r="E655" s="194">
        <v>253456.4</v>
      </c>
      <c r="F655" s="45">
        <f t="shared" si="167"/>
        <v>92.276662075704635</v>
      </c>
    </row>
    <row r="656" spans="1:6" ht="24" x14ac:dyDescent="0.2">
      <c r="A656" s="63">
        <v>11</v>
      </c>
      <c r="B656" s="64" t="s">
        <v>1260</v>
      </c>
      <c r="C656" s="247" t="s">
        <v>1261</v>
      </c>
      <c r="D656" s="60">
        <f t="shared" ref="D656:E656" si="168">+D653+D654-D655</f>
        <v>62642.229999999981</v>
      </c>
      <c r="E656" s="60">
        <f t="shared" si="168"/>
        <v>28637.99000000002</v>
      </c>
      <c r="F656" s="45">
        <f t="shared" si="167"/>
        <v>45.716747312475988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60</v>
      </c>
      <c r="E658" s="253">
        <v>59</v>
      </c>
      <c r="F658" s="45">
        <f t="shared" si="167"/>
        <v>98.333333333333329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47</v>
      </c>
      <c r="E660" s="253">
        <v>46</v>
      </c>
      <c r="F660" s="45">
        <f t="shared" si="167"/>
        <v>97.872340425531917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1428266.33</v>
      </c>
      <c r="E683" s="192">
        <v>1529411.58</v>
      </c>
      <c r="F683" s="71">
        <f t="shared" si="167"/>
        <v>107.0816799273004</v>
      </c>
    </row>
    <row r="684" spans="1:6" ht="24" x14ac:dyDescent="0.2">
      <c r="A684" s="70">
        <v>63613</v>
      </c>
      <c r="B684" s="182" t="s">
        <v>1317</v>
      </c>
      <c r="C684" s="278" t="s">
        <v>1318</v>
      </c>
      <c r="D684" s="192">
        <v>3936.12</v>
      </c>
      <c r="E684" s="192">
        <v>2704.55</v>
      </c>
      <c r="F684" s="71">
        <f t="shared" si="167"/>
        <v>68.711065719541082</v>
      </c>
    </row>
    <row r="685" spans="1:6" ht="24" x14ac:dyDescent="0.2">
      <c r="A685" s="63">
        <v>63622</v>
      </c>
      <c r="B685" s="244" t="s">
        <v>1319</v>
      </c>
      <c r="C685" s="247" t="s">
        <v>1320</v>
      </c>
      <c r="D685" s="194">
        <v>26321.25</v>
      </c>
      <c r="E685" s="194">
        <v>440</v>
      </c>
      <c r="F685" s="45">
        <f t="shared" si="167"/>
        <v>1.6716531319751153</v>
      </c>
    </row>
    <row r="686" spans="1:6" ht="24" x14ac:dyDescent="0.2">
      <c r="A686" s="63">
        <v>63623</v>
      </c>
      <c r="B686" s="244" t="s">
        <v>1321</v>
      </c>
      <c r="C686" s="247" t="s">
        <v>1322</v>
      </c>
      <c r="D686" s="194">
        <v>1463.88</v>
      </c>
      <c r="E686" s="194">
        <v>695.45</v>
      </c>
      <c r="F686" s="45">
        <f t="shared" si="167"/>
        <v>47.507309342295819</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40884.800000000003</v>
      </c>
      <c r="E702" s="192">
        <v>42566.82</v>
      </c>
      <c r="F702" s="71">
        <f t="shared" si="167"/>
        <v>104.11404727429263</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28614.14</v>
      </c>
      <c r="E724" s="192">
        <v>25831.95</v>
      </c>
      <c r="F724" s="71">
        <f t="shared" si="167"/>
        <v>90.27687010687724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66022.179999999993</v>
      </c>
      <c r="E734" s="192">
        <v>68289.33</v>
      </c>
      <c r="F734" s="71">
        <f t="shared" si="167"/>
        <v>103.43392175175072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2329.59</v>
      </c>
      <c r="E736" s="194">
        <v>2841.11</v>
      </c>
      <c r="F736" s="45">
        <f t="shared" si="167"/>
        <v>121.95751183684682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5628.86</v>
      </c>
      <c r="E738" s="194">
        <v>1051.19</v>
      </c>
      <c r="F738" s="45">
        <f t="shared" si="167"/>
        <v>18.675007017406724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8"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476692.92000000004</v>
      </c>
      <c r="E6" s="180">
        <f t="shared" si="0"/>
        <v>438036.39</v>
      </c>
      <c r="F6" s="181">
        <f t="shared" ref="F6:F298" si="1">IF(D6&gt;0,IF(E6/D6&gt;=100,"&gt;&gt;100",E6/D6*100),"-")</f>
        <v>91.890685097651541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289147.20000000007</v>
      </c>
      <c r="E7" s="79">
        <f t="shared" si="2"/>
        <v>275973.2</v>
      </c>
      <c r="F7" s="71">
        <f t="shared" si="1"/>
        <v>95.443843135952875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283438.95000000007</v>
      </c>
      <c r="E12" s="79">
        <f t="shared" si="3"/>
        <v>271977.44</v>
      </c>
      <c r="F12" s="71">
        <f t="shared" si="1"/>
        <v>95.956268536840099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222169.74</v>
      </c>
      <c r="E13" s="79">
        <f t="shared" si="4"/>
        <v>216981.63999999998</v>
      </c>
      <c r="F13" s="71">
        <f t="shared" si="1"/>
        <v>97.664803496641795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422186.86</v>
      </c>
      <c r="E15" s="192">
        <v>422186.86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200017.12</v>
      </c>
      <c r="E18" s="192">
        <v>205205.22</v>
      </c>
      <c r="F18" s="71">
        <f t="shared" si="1"/>
        <v>102.59382796832593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54161.760000000068</v>
      </c>
      <c r="E19" s="79">
        <f t="shared" si="5"/>
        <v>47636.850000000035</v>
      </c>
      <c r="F19" s="71">
        <f t="shared" si="1"/>
        <v>87.95292102767705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274141.59000000003</v>
      </c>
      <c r="E20" s="192">
        <v>276891.83</v>
      </c>
      <c r="F20" s="71">
        <f t="shared" si="1"/>
        <v>101.00321881112603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4585.21</v>
      </c>
      <c r="E21" s="192">
        <v>12897.71</v>
      </c>
      <c r="F21" s="71">
        <f t="shared" si="1"/>
        <v>281.28940659206444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25329.82</v>
      </c>
      <c r="E22" s="192">
        <v>25329.82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16427.21</v>
      </c>
      <c r="E24" s="192">
        <v>16427.21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10822.94</v>
      </c>
      <c r="E25" s="192">
        <v>10822.94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129531.58</v>
      </c>
      <c r="E26" s="192">
        <v>132262.65</v>
      </c>
      <c r="F26" s="71">
        <f t="shared" si="1"/>
        <v>102.10842020146747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406676.59</v>
      </c>
      <c r="E28" s="192">
        <v>426995.31</v>
      </c>
      <c r="F28" s="71">
        <f t="shared" si="1"/>
        <v>104.99628463984121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33.459999999999127</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16059.46</v>
      </c>
      <c r="E30" s="192">
        <v>16059.46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16026</v>
      </c>
      <c r="E34" s="192">
        <v>16059.46</v>
      </c>
      <c r="F34" s="71">
        <f t="shared" si="1"/>
        <v>100.2087857231998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7008.119999999999</v>
      </c>
      <c r="E35" s="79">
        <f t="shared" si="7"/>
        <v>7293.08</v>
      </c>
      <c r="F35" s="71">
        <f t="shared" si="1"/>
        <v>104.06614041997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9481.5499999999993</v>
      </c>
      <c r="E36" s="192">
        <v>10283.549999999999</v>
      </c>
      <c r="F36" s="71">
        <f t="shared" si="1"/>
        <v>108.45853262388533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2473.4299999999998</v>
      </c>
      <c r="E40" s="192">
        <v>2990.47</v>
      </c>
      <c r="F40" s="71">
        <f t="shared" si="1"/>
        <v>120.90376521672333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65.870000000000118</v>
      </c>
      <c r="E45" s="79">
        <f t="shared" si="9"/>
        <v>65.870000000000118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1750.9</v>
      </c>
      <c r="E47" s="192">
        <v>1750.9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1685.03</v>
      </c>
      <c r="E50" s="192">
        <v>1685.03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11856.62</v>
      </c>
      <c r="E54" s="192">
        <v>11856.62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11856.62</v>
      </c>
      <c r="E55" s="192">
        <v>11856.62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5708.25</v>
      </c>
      <c r="E63" s="79">
        <f>SUM(E64:E68)</f>
        <v>3995.76</v>
      </c>
      <c r="F63" s="71">
        <f>IF(D63&gt;0,IF(E63/D63&gt;=100,"&gt;&gt;100",E63/D63*100),"-")</f>
        <v>69.999737222441212</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5708.25</v>
      </c>
      <c r="E64" s="192">
        <v>3995.76</v>
      </c>
      <c r="F64" s="71">
        <f t="shared" si="1"/>
        <v>69.999737222441212</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187545.72</v>
      </c>
      <c r="E69" s="79">
        <f>E70+E82+E88+E119+E135+E147+E165+E171</f>
        <v>162063.19</v>
      </c>
      <c r="F69" s="71">
        <f t="shared" si="1"/>
        <v>86.412630477517695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62642.23</v>
      </c>
      <c r="E70" s="79">
        <f t="shared" si="12"/>
        <v>28637.99</v>
      </c>
      <c r="F70" s="71">
        <f t="shared" si="1"/>
        <v>45.716747312475945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62642.23</v>
      </c>
      <c r="E71" s="79">
        <f t="shared" si="13"/>
        <v>28637.99</v>
      </c>
      <c r="F71" s="71">
        <f t="shared" si="1"/>
        <v>45.716747312475945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62642.23</v>
      </c>
      <c r="E73" s="192">
        <v>28637.99</v>
      </c>
      <c r="F73" s="71">
        <f t="shared" si="1"/>
        <v>45.716747312475945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108.82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108.82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4311.0199999999995</v>
      </c>
      <c r="E147" s="79">
        <f t="shared" si="24"/>
        <v>133316.38</v>
      </c>
      <c r="F147" s="71">
        <f t="shared" si="1"/>
        <v>3092.4556137526624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131789.18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131789.18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4264.57</v>
      </c>
      <c r="E160" s="192">
        <v>1480.75</v>
      </c>
      <c r="F160" s="71">
        <f t="shared" si="1"/>
        <v>34.722140802003487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46.45</v>
      </c>
      <c r="E161" s="192">
        <v>46.45</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120592.47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120592.47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476692.92000000004</v>
      </c>
      <c r="E176" s="79">
        <f>E177+E251</f>
        <v>438036.38999999996</v>
      </c>
      <c r="F176" s="71">
        <f t="shared" si="1"/>
        <v>91.890685097651527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123978.15</v>
      </c>
      <c r="E177" s="79">
        <f>E178+E197+E203+E219+E247+E248</f>
        <v>134634.45999999996</v>
      </c>
      <c r="F177" s="71">
        <f t="shared" si="1"/>
        <v>108.59531296442154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123978.15</v>
      </c>
      <c r="E178" s="79">
        <f>SUM(E179:E181)+E185+E186+SUM(E194:E196)</f>
        <v>134581.89999999997</v>
      </c>
      <c r="F178" s="71">
        <f t="shared" si="1"/>
        <v>108.55291839731433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120592.47</v>
      </c>
      <c r="E179" s="192">
        <v>131789.18</v>
      </c>
      <c r="F179" s="71">
        <f t="shared" si="1"/>
        <v>109.28475053210205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3326.75</v>
      </c>
      <c r="E180" s="192">
        <v>2688.61</v>
      </c>
      <c r="F180" s="71">
        <f t="shared" si="1"/>
        <v>80.817915382881182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58.93</v>
      </c>
      <c r="E181" s="79">
        <f t="shared" si="28"/>
        <v>104.11</v>
      </c>
      <c r="F181" s="71">
        <f t="shared" si="1"/>
        <v>176.66723230951976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58.93</v>
      </c>
      <c r="E184" s="192">
        <v>104.11</v>
      </c>
      <c r="F184" s="71">
        <f t="shared" si="1"/>
        <v>176.66723230951976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52.56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352714.77</v>
      </c>
      <c r="E251" s="79">
        <f>+E252+E255-E264+E274+E291</f>
        <v>303401.93</v>
      </c>
      <c r="F251" s="71">
        <f t="shared" si="1"/>
        <v>86.019060103437113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298966.90999999997</v>
      </c>
      <c r="E252" s="79">
        <f>E253-E254</f>
        <v>285792.90999999997</v>
      </c>
      <c r="F252" s="71">
        <f t="shared" si="1"/>
        <v>95.593492269763232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298966.90999999997</v>
      </c>
      <c r="E253" s="192">
        <v>285792.90999999997</v>
      </c>
      <c r="F253" s="71">
        <f t="shared" si="1"/>
        <v>95.593492269763232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49436.84</v>
      </c>
      <c r="E255" s="79">
        <f>E256-E260</f>
        <v>-115707.36</v>
      </c>
      <c r="F255" s="71">
        <f t="shared" si="1"/>
        <v>-234.05088189293656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49436.84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49436.84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115707.36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115707.36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4311.0200000000004</v>
      </c>
      <c r="E274" s="79">
        <f>SUM(E275:E277)+SUM(E286:E290)</f>
        <v>133316.38</v>
      </c>
      <c r="F274" s="71">
        <f t="shared" si="1"/>
        <v>3092.4556137526615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131789.18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131789.18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4311.0200000000004</v>
      </c>
      <c r="E287" s="192">
        <v>1480.75</v>
      </c>
      <c r="F287" s="71">
        <f t="shared" si="39"/>
        <v>34.348019726190088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46.45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1527.2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4311.0200000000004</v>
      </c>
      <c r="E303" s="192">
        <v>131789.18</v>
      </c>
      <c r="F303" s="71">
        <f t="shared" si="43"/>
        <v>3057.0301228015637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108.82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123978.15</v>
      </c>
      <c r="E337" s="192">
        <v>134581.9</v>
      </c>
      <c r="F337" s="71">
        <f t="shared" si="43"/>
        <v>108.55291839731436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52.56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1752561.25</v>
      </c>
      <c r="E114" s="60">
        <f t="shared" si="22"/>
        <v>1973928.6</v>
      </c>
      <c r="F114" s="45">
        <f t="shared" si="1"/>
        <v>112.63107637464881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1707228.62</v>
      </c>
      <c r="E118" s="60">
        <f t="shared" si="24"/>
        <v>1931772.35</v>
      </c>
      <c r="F118" s="45">
        <f t="shared" si="1"/>
        <v>113.15252845280909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1707228.62</v>
      </c>
      <c r="E120" s="194">
        <v>1931772.35</v>
      </c>
      <c r="F120" s="45">
        <f t="shared" si="1"/>
        <v>113.15252845280909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45332.63</v>
      </c>
      <c r="E126" s="194">
        <v>42156.25</v>
      </c>
      <c r="F126" s="45">
        <f t="shared" si="1"/>
        <v>92.993170702868994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1752561.25</v>
      </c>
      <c r="E141" s="81">
        <f t="shared" si="28"/>
        <v>1973928.6</v>
      </c>
      <c r="F141" s="61">
        <f t="shared" si="1"/>
        <v>112.63107637464881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26057.32</v>
      </c>
      <c r="E5" s="82">
        <f t="shared" si="0"/>
        <v>26057.32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26057.32</v>
      </c>
      <c r="E6" s="83">
        <f t="shared" si="1"/>
        <v>26057.32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26057.32</v>
      </c>
      <c r="E7" s="83">
        <f t="shared" si="2"/>
        <v>26057.32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26057.32</v>
      </c>
      <c r="E9" s="195">
        <v>26057.32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123978.15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1896376.33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1839005.1400000001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1558047.11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280106.49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662.54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189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14595.81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42775.38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1885720.02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1828401.39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1546850.4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280744.63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617.36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189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14595.81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42722.82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134634.45999999996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134634.46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134581.9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52.56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18112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ŽTŠ Računovodstvo</cp:lastModifiedBy>
  <cp:lastPrinted>2026-01-27T07:24:43Z</cp:lastPrinted>
  <dcterms:created xsi:type="dcterms:W3CDTF">2022-04-01T05:14:30Z</dcterms:created>
  <dcterms:modified xsi:type="dcterms:W3CDTF">2026-01-27T09:43:24Z</dcterms:modified>
</cp:coreProperties>
</file>